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'bilanca'!$A$3:$D$28</definedName>
    <definedName name="_xlnm.Print_Area" localSheetId="4">'posebni dio'!$A$1:$E$570</definedName>
    <definedName name="_xlnm.Print_Area" localSheetId="1">'prihodi'!$A$1:$F$41</definedName>
    <definedName name="_xlnm.Print_Area" localSheetId="3">'račun financiranja'!$A$1:$F$30</definedName>
    <definedName name="_xlnm.Print_Area" localSheetId="2">'rashodi-opći dio'!$A$1:$F$82</definedName>
  </definedNames>
  <calcPr fullCalcOnLoad="1"/>
</workbook>
</file>

<file path=xl/sharedStrings.xml><?xml version="1.0" encoding="utf-8"?>
<sst xmlns="http://schemas.openxmlformats.org/spreadsheetml/2006/main" count="810" uniqueCount="245">
  <si>
    <t>Subvencije trgovačkim društvima u javnom sektoru</t>
  </si>
  <si>
    <t>Ulaganja u računalne programe</t>
  </si>
  <si>
    <t>Subvencije trgovačkim društvima izvan javnog sektora</t>
  </si>
  <si>
    <t xml:space="preserve">       PLAN PRIHODA I RASHODA FONDA ZA RAZVOJ I ZAPOŠLJAVANJE ZA 2002. GODINU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</si>
  <si>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</si>
  <si>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</si>
  <si>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</si>
  <si>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</si>
  <si>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</si>
  <si>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</si>
  <si>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</si>
  <si>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</si>
  <si>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</si>
  <si>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</si>
  <si>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</si>
  <si>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</si>
  <si>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</si>
  <si>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</si>
  <si>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3512</t>
  </si>
  <si>
    <t>3632</t>
  </si>
  <si>
    <t>Tekuće donacije u novcu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</si>
  <si>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</si>
  <si>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</si>
  <si>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</si>
  <si>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</si>
  <si>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</si>
  <si>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</si>
  <si>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</t>
  </si>
  <si>
    <t>Prijevozna sredstva u cestovnom prometu</t>
  </si>
  <si>
    <t>4231</t>
  </si>
  <si>
    <t>Nematerijalna proizvedena imovina</t>
  </si>
  <si>
    <t>PRIMICI OD FINANCIJSKE IMOVINE I ZADUŽIVANJA</t>
  </si>
  <si>
    <t>IZDACI ZA FINANCIJSKU IMOVINU I OTPLATE ZAJMOVA</t>
  </si>
  <si>
    <t>Izdaci za dane zajmove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</si>
  <si>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</si>
  <si>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</si>
  <si>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</si>
  <si>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</si>
  <si>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</si>
  <si>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</si>
  <si>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</si>
  <si>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</si>
  <si>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B. RAČUN FINANCIRANJA</t>
  </si>
  <si>
    <t>Ostali nespomenuti prihodi</t>
  </si>
  <si>
    <t>Tekuće donacije</t>
  </si>
  <si>
    <t>RASHODI POSLOVANJA</t>
  </si>
  <si>
    <t>Rashodi za zaposlene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</si>
  <si>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</si>
  <si>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</si>
  <si>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</si>
  <si>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</si>
  <si>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</si>
  <si>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</si>
  <si>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</si>
  <si>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</si>
  <si>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</si>
  <si>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</si>
  <si>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</si>
  <si>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</si>
  <si>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</si>
  <si>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</si>
  <si>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</si>
  <si>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</si>
  <si>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Naknade za rad predstavničkih i izvršnih tijela, povjerenstva i slično</t>
  </si>
  <si>
    <t>Premije i osiguranja</t>
  </si>
  <si>
    <t>Reprezentacija</t>
  </si>
  <si>
    <t>Članarine</t>
  </si>
  <si>
    <t>Pomoći dane u  inozemstvo i unutar opće države</t>
  </si>
  <si>
    <t>Ostali rashodi</t>
  </si>
  <si>
    <t>RASHODI ZA NABAVU NEFINANCIJSKE IMOVINE</t>
  </si>
  <si>
    <t>4262</t>
  </si>
  <si>
    <t>Primljene otplate (povrati) glavnice danih zajmova</t>
  </si>
  <si>
    <t>NETO FINANCIRANJE</t>
  </si>
  <si>
    <t>Ostali financijski rashodi</t>
  </si>
  <si>
    <t>Bankarske usluge i usluge platnog prometa</t>
  </si>
  <si>
    <t>Negativne tečajne razlike i valutna klauzula</t>
  </si>
  <si>
    <t>VIŠAK / MANJAK + NETO FINANCIRANJE</t>
  </si>
  <si>
    <t>A1000</t>
  </si>
  <si>
    <t xml:space="preserve">ADMINISTRACIJA I UPRAVLJANJE  </t>
  </si>
  <si>
    <t>K2000</t>
  </si>
  <si>
    <t>OPREMANJE</t>
  </si>
  <si>
    <t>K2001</t>
  </si>
  <si>
    <t>INFORMATIZACIJA</t>
  </si>
  <si>
    <t>K2002</t>
  </si>
  <si>
    <t>OBNOVA VOZNOG PARKA</t>
  </si>
  <si>
    <t>I. OPĆI DIO</t>
  </si>
  <si>
    <t>II. POSEBNI DIO</t>
  </si>
  <si>
    <t>PROGRAMI I PROJEKTI ZAŠTITE OKOLIŠA</t>
  </si>
  <si>
    <t>PROGRAMI I PROJEKTI ENERGETSKE UČINKOVITOSTI</t>
  </si>
  <si>
    <t>Knjige, umjetnička djela i ostale izložbene vrijenosti</t>
  </si>
  <si>
    <t>Umjetnička djela</t>
  </si>
  <si>
    <t>PROGRAMI I PROJEKTI ZA POSTUPANJE S POSEBNIM KATEGORIJAMA OTPADA</t>
  </si>
  <si>
    <t>POSTUPANJE S POSEBNIM KATEGORIJAMA OTPADA</t>
  </si>
  <si>
    <t>RASHODI  POSLOVANJA</t>
  </si>
  <si>
    <t>PRIHODI POSLOVANJA I PRIHODI OD PRODAJE NEFINANCIJSKE IMOVINE</t>
  </si>
  <si>
    <t>RASHODI POSLOVANJA I RASHODI ZA NABAVU NEFINANCIJSKE IMOVINE</t>
  </si>
  <si>
    <t>FOND ZA ZAŠTITU OKOLIŠA I ENERGETSKU UČINKOVITOST</t>
  </si>
  <si>
    <t>02</t>
  </si>
  <si>
    <t>ADMINISTRATIVNO UPRAVLJANJE I OPREMANJE</t>
  </si>
  <si>
    <t>Dani zajmovi trgovačkim društvima, obrtnicima, malom i srednjem poduzetništvu izvan javnog sektora</t>
  </si>
  <si>
    <t>Zatezne kamate</t>
  </si>
  <si>
    <t>A1003</t>
  </si>
  <si>
    <t>Prihodi po posebnim propisima</t>
  </si>
  <si>
    <t>Kapitalne donacije građanima i kućanstvima</t>
  </si>
  <si>
    <t>Kapitalne donacije</t>
  </si>
  <si>
    <t>Naknade za rad predstavničkih i izvršnih tijela, povjerenstva i sl.</t>
  </si>
  <si>
    <t>Građevinski objekti</t>
  </si>
  <si>
    <t>Poslovni objekti</t>
  </si>
  <si>
    <t>Dani zajmovi drugim razinama vlasti</t>
  </si>
  <si>
    <t>Dani zajmovi trgovačkim društvima u javnom sektoru-dugoročni</t>
  </si>
  <si>
    <t>Dani zajmovi trgovačkim društvima u javnom sektoru</t>
  </si>
  <si>
    <t>Izdaci za dane zajmove trgovačkim društvima u javnom sektoru</t>
  </si>
  <si>
    <t>Izdaci za dane zajmove neprofitnim organizacijama, građanima i kućanstvima</t>
  </si>
  <si>
    <t>Dani zajmovi neprofitnim organizacijama, građanima i kućanstvima u tuzemstvu</t>
  </si>
  <si>
    <t>K2006</t>
  </si>
  <si>
    <t>K2007</t>
  </si>
  <si>
    <t>K2008</t>
  </si>
  <si>
    <t>K2009</t>
  </si>
  <si>
    <t>K2010</t>
  </si>
  <si>
    <t>K2011</t>
  </si>
  <si>
    <t>K2012</t>
  </si>
  <si>
    <t>K2013</t>
  </si>
  <si>
    <t>K2015</t>
  </si>
  <si>
    <t>K2014</t>
  </si>
  <si>
    <t>K2016</t>
  </si>
  <si>
    <t>K2017</t>
  </si>
  <si>
    <t>K2018</t>
  </si>
  <si>
    <t>K2019</t>
  </si>
  <si>
    <t>K2020</t>
  </si>
  <si>
    <t>K2021</t>
  </si>
  <si>
    <t>K2022</t>
  </si>
  <si>
    <t>K2023</t>
  </si>
  <si>
    <t>K2024</t>
  </si>
  <si>
    <t>SANACIJA DIVLJIH ODLAGALIŠTA</t>
  </si>
  <si>
    <t>POTICANJE IZBJEGAVANJA I SMANJIVANJA NASTAJANJA OTPADA</t>
  </si>
  <si>
    <t>GOSPODARENJE OTPADOM-IZGRADNJA CENTARA ZA GOSPODARENJE OTPADOM</t>
  </si>
  <si>
    <t>OPORABA OTPADA I ISKORIŠTAVANJE VRIJEDNIH SVOJSTAVA OTPADA</t>
  </si>
  <si>
    <t>SANACIJA ODLAGALIŠTA OPASNOG OTPADA-LOKACIJE VISOKOG ONEČIŠĆENJA OKOLIŠA</t>
  </si>
  <si>
    <t>ZAŠTITA, OČUVANJE I POBOLJŠANJE KAKVOĆE ZRAKA, TLA, VODE I MORA</t>
  </si>
  <si>
    <t>POTICANJE ČISTIJE PROIZVODNJE, IZBJEGAVANJE I SMANJIVANJE NASTAJANJA OTPADA I EMISIJA ŠTETNIH PLINOVA</t>
  </si>
  <si>
    <t>ZAŠTITA I OČUVANJE BIOLOŠKE I KRAJOBRAZNE RAZNOLIKOSTI</t>
  </si>
  <si>
    <t>POTICANJE ODRŽIVOG RAZVOJA RURALNOG PROSTORA</t>
  </si>
  <si>
    <t>POTICANJE OBRAZOVNIH, ISTRAŽIVAČKIH I RAZVOJNIH STUDIJA, PROGRAMA I DR.</t>
  </si>
  <si>
    <t>OSTALI PROJEKTI I PROGRAMI ZAŠTITE OKOLIŠA</t>
  </si>
  <si>
    <t>PROVEDBA NACIONALNIH ENERGETSKIH PROGRAMA</t>
  </si>
  <si>
    <t>PROVEDBA ENERGETSKIH PREGLEDA I DEMONSTRACIJSKIH AKTIVNOSTI-AUDITI</t>
  </si>
  <si>
    <t>POTICANJE KORIŠTENJA OBNOVLJIVIH IZVORA ENERGIJE (SUNCE, VJETAR, BIOMASA I SL.)</t>
  </si>
  <si>
    <t>POTICANJE ODRŽIVE GRADNJE</t>
  </si>
  <si>
    <t>POTICANJE ČISTIJEG TRANSPORTA</t>
  </si>
  <si>
    <t>OSTALI PROJEKTI I PROGRAMI ENERGETSKE UČINKOVITOSTI</t>
  </si>
  <si>
    <t>Kapitalne donacije neprofitnim organizacijama</t>
  </si>
  <si>
    <t>PRIHODI OD PRODAJE NEFINANCIJSKE IMOVINE</t>
  </si>
  <si>
    <t>Prihodi od prodaje proizvedene dugotrajne imovine</t>
  </si>
  <si>
    <t>Prihodi od prodaje postrojenja i opreme</t>
  </si>
  <si>
    <t>Prihodi od prodaje prijevoznih sredstava</t>
  </si>
  <si>
    <t>Plaće (Bruto)</t>
  </si>
  <si>
    <t>Doprinosi za obvezno zdravstveno osiguranje osiguranje</t>
  </si>
  <si>
    <t>Doprinosi za obvezno osiguranje u slučaju nezaposlenosti</t>
  </si>
  <si>
    <t>Ostale naknade troškova zaposlenima</t>
  </si>
  <si>
    <t>Službena, radna i zaštitna odjeća i obuća</t>
  </si>
  <si>
    <t>Naknade troškova osobama izvan radnog odnosa</t>
  </si>
  <si>
    <t>Pristojbe i naknade</t>
  </si>
  <si>
    <t>Subvencije poljoprivrdnicima i obrtnicima</t>
  </si>
  <si>
    <t>Pomoći unutar općeg proračuna</t>
  </si>
  <si>
    <t>Kapitalne pomoći unutar općeg proračuna</t>
  </si>
  <si>
    <t xml:space="preserve">Kapitalne pomoći </t>
  </si>
  <si>
    <t>Dani zajmovi općinskim proračunima</t>
  </si>
  <si>
    <t>Povrat zajmova danih tuzemnim trgovačkim društvima izvan javnog sektora</t>
  </si>
  <si>
    <t>Povrat zajmova danih tuzemnim kreditnim institucijama izvan javnog sektora</t>
  </si>
  <si>
    <t>Izdaci za dane zajmove, trgovačkim društvima i obrtnicima izvan javnog sektora</t>
  </si>
  <si>
    <t>Dani zajmovi tuzemnim trgovačkim društvima izvan javnog sektora</t>
  </si>
  <si>
    <t>Kapitalne pomoći kreditnim i ostalim financijskim institucijama te trgovačkim društvima u javnom sektoru</t>
  </si>
  <si>
    <t>Subvencije poljoprivrednicima i obrtnicima</t>
  </si>
  <si>
    <t>SANACIJA ODLAGALIŠTA KOMUNALNOG OTPADA</t>
  </si>
  <si>
    <t>POTICANJE OBRAZOVNIH, ISTRAŽIVAČKIH I RAZVOJNIH STUDIJA</t>
  </si>
  <si>
    <t>Prihodi od upravnih i administrativnih pristojbi, pristojbi po posebnim propisima i naknada</t>
  </si>
  <si>
    <t>Upravne i administrativne pristojbe</t>
  </si>
  <si>
    <t>Ostale pristojbe i naknade</t>
  </si>
  <si>
    <t>Primici (povrati) glavnice zajmova kreditnim i ostalim financijskim institucijama izvan javnog sektora</t>
  </si>
  <si>
    <t>Primici (povrati) glavnice zajmova danih trgovačkim društvima, obrtnicima izvan javnog sektora</t>
  </si>
  <si>
    <t>Negativne tečajne razlike i razlike zbog primjene valutne klauzule</t>
  </si>
  <si>
    <t>Subvencije trgovačkim društvima, poljoprivrednicima i obrtnicima izvan javnog sektora</t>
  </si>
  <si>
    <t>-</t>
  </si>
  <si>
    <t>Pomoći iz inozemstva (darovnice) i od subjekata unutar općeg proračuna</t>
  </si>
  <si>
    <t>Pomoći iz proračuna</t>
  </si>
  <si>
    <t>Tekuće pomoći iz proračuna</t>
  </si>
  <si>
    <t>Kapitalne pomoći iz proračuna</t>
  </si>
  <si>
    <t>Tekuće pomoći od proračunskih korisnika temeljem prijenosa sredstava EU</t>
  </si>
  <si>
    <t>Kapitalne pomoći od proračunskih korisnika temeljem prijenosa sredstava EU</t>
  </si>
  <si>
    <t>Prihodi od pozitivnih tečajnih razlika i razlika zbog promjene valutne klauzule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</si>
  <si>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</si>
  <si>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</si>
  <si>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</si>
  <si>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Oprema za održavanje i zaštitu</t>
  </si>
  <si>
    <t>Instrumenti, uređaji i strojevi</t>
  </si>
  <si>
    <t>Uređaji, strojevi i oprema za ostale namjene</t>
  </si>
  <si>
    <t>Predujmovi za nabavu proizvedene dugotrajne imovine</t>
  </si>
  <si>
    <t>Primici (povrati) glavnice zajmova danih trgovačkim društvima u javnom sektoru</t>
  </si>
  <si>
    <t>Povrati zajmova danih trgovačkim društvima u javnom sektoru</t>
  </si>
  <si>
    <t>Povrati zajmova danih tuzemnim obrtnicima</t>
  </si>
  <si>
    <t>Povrati zajmova danih drugim razinama vlasti</t>
  </si>
  <si>
    <t>Povrati zajmova danih gradskim proračunima</t>
  </si>
  <si>
    <t>Povrati zajmova danih općinskim proračunima</t>
  </si>
  <si>
    <t>Povrati zajmova danih ostalim izvanproračunskim korisnicima državnog proračuna</t>
  </si>
  <si>
    <t>Izdaci za dane zajmove kreditnim i ostalim institucijama izvan javnog sektora</t>
  </si>
  <si>
    <t>Dani zajmovi tuzemnim kreditnim institucijama izvan javnog sektora</t>
  </si>
  <si>
    <t>Izdaci za dane zajmove kreditnim i ostalim financijskim institucijama izvan javnog sektora</t>
  </si>
  <si>
    <t>Dani zajmovi tuzemnim obrtnicima</t>
  </si>
  <si>
    <t>OMIŠKA DINARA-OČUVANJE KRAJOBRAZNE VRIJEDNOSTI</t>
  </si>
  <si>
    <t>OBEŠTEĆENJE RADNIKA BIVŠE TVORNICE RADNIKA SALONIT D.O.O. U STEČAJU VRANJIC</t>
  </si>
  <si>
    <t>GOSPODARENJE OTPADOM-IZGRADNJA ŽUPANIJSKOG CENTRA ZA GOSPODARENJE OTPADOM-KAŠTIJUN</t>
  </si>
  <si>
    <t>GOSPODARENJE OTPADOM-IZGRADNJA ŽUPANIJSKOG CENTRA ZA GOSPODARENJE OTPADOM-MARIŠĆINA</t>
  </si>
  <si>
    <t>Ostali građevinski objekti</t>
  </si>
  <si>
    <t>PROVEDBA AKTIVNOSTI ENERGETSKE UČINKOVITOSTI NA LOKALNOJ I NACIONALNOJ RAZINI RH</t>
  </si>
  <si>
    <t>PROVEDBA ENERGETSKE POLITIKE</t>
  </si>
  <si>
    <t>MEĐUNARODNA SURADNJA</t>
  </si>
  <si>
    <t>POTICANJE EDUKATIVNIH I INFORMACIJSKIH AKTIVNOSTI U PODRUČJU ENERGETSKE UČINKOVITOSTI</t>
  </si>
  <si>
    <t>Dani zajmovi županijskim proračunima</t>
  </si>
  <si>
    <t>REGIONALNI CENTAR ZA GOSPODARENJE OTPADOM PIŠKORNICA</t>
  </si>
  <si>
    <t>REGIONALNI CENTAR ZA GOSPODARENJE OTPADOM BILJANE DONJE</t>
  </si>
  <si>
    <t>K2025</t>
  </si>
  <si>
    <t>K2026</t>
  </si>
  <si>
    <t>K2027</t>
  </si>
  <si>
    <t>K2028</t>
  </si>
  <si>
    <t>K2029</t>
  </si>
  <si>
    <t>K2030</t>
  </si>
  <si>
    <t>A1004</t>
  </si>
  <si>
    <t>A1005</t>
  </si>
  <si>
    <t>A1006</t>
  </si>
  <si>
    <t>A1007</t>
  </si>
  <si>
    <t>B. RASPOLOŽIVA SREDSTVA IZ PRETHODNE GODINE</t>
  </si>
  <si>
    <t>VIŠAK PRIHODA IZ PRETHODNE GODINE</t>
  </si>
  <si>
    <t>C. RAČUN FINANCIRANJA</t>
  </si>
  <si>
    <t>Prihodi od kamata na dane zjamove</t>
  </si>
  <si>
    <t>Prihodi od kamta na dane zajmove drugim razinama vlasti</t>
  </si>
  <si>
    <t>Prihodi od prodaje nefinancijske imovine</t>
  </si>
  <si>
    <t>Premije osiguranja</t>
  </si>
  <si>
    <t>Kazne, upravne mjere i ostali prihodi</t>
  </si>
  <si>
    <t>Ostali prihodi</t>
  </si>
  <si>
    <t>PROMJENE U STANJU DEPOZITA</t>
  </si>
  <si>
    <t xml:space="preserve">IZVRŠENJE FINANCIJSKOG PLANA
FONDA ZA ZAŠTITU OKOLIŠA I ENERGETSKU UČINKOVITOST
ZA 1.-6. 2012. GODINE                                                       </t>
  </si>
  <si>
    <t>PLAN 2012.</t>
  </si>
  <si>
    <t>IZVRŠENJE
1.-6.2012.</t>
  </si>
  <si>
    <t>INDEKS</t>
  </si>
  <si>
    <t>NAZIV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</si>
</sst>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5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9.85"/>
      <name val="Times New Roman"/>
      <family val="1"/>
    </font>
    <font>
      <sz val="9.85"/>
      <name val="Times New Roman"/>
      <family val="1"/>
    </font>
    <font>
      <i/>
      <sz val="9.85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MS Sans Serif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.85"/>
      <color indexed="9"/>
      <name val="Times New Roman"/>
      <family val="1"/>
    </font>
    <font>
      <sz val="10"/>
      <name val="Geneva"/>
      <family val="0"/>
    </font>
    <font>
      <b/>
      <sz val="11"/>
      <color indexed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1" applyNumberFormat="0" applyFont="0" applyAlignment="0" applyProtection="0"/>
    <xf numFmtId="0" fontId="3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7" fillId="15" borderId="2" applyNumberFormat="0" applyAlignment="0" applyProtection="0"/>
    <xf numFmtId="0" fontId="38" fillId="15" borderId="3" applyNumberFormat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6" fillId="17" borderId="8" applyNumberFormat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3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5" fillId="0" borderId="0" xfId="0" applyFont="1" applyBorder="1" applyAlignment="1" quotePrefix="1">
      <alignment horizontal="right" vertical="top"/>
    </xf>
    <xf numFmtId="0" fontId="8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 quotePrefix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/>
      <protection/>
    </xf>
    <xf numFmtId="3" fontId="7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10" fillId="0" borderId="0" xfId="0" applyNumberFormat="1" applyFont="1" applyFill="1" applyBorder="1" applyAlignment="1" applyProtection="1" quotePrefix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quotePrefix="1">
      <alignment horizontal="left"/>
    </xf>
    <xf numFmtId="3" fontId="7" fillId="0" borderId="10" xfId="0" applyNumberFormat="1" applyFont="1" applyFill="1" applyBorder="1" applyAlignment="1" applyProtection="1">
      <alignment wrapText="1"/>
      <protection/>
    </xf>
    <xf numFmtId="3" fontId="7" fillId="0" borderId="11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right" wrapText="1"/>
      <protection/>
    </xf>
    <xf numFmtId="3" fontId="7" fillId="0" borderId="11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3" fontId="17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3" fontId="16" fillId="15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17" fillId="0" borderId="0" xfId="0" applyNumberFormat="1" applyFont="1" applyFill="1" applyBorder="1" applyAlignment="1" applyProtection="1">
      <alignment wrapText="1"/>
      <protection/>
    </xf>
    <xf numFmtId="0" fontId="20" fillId="0" borderId="0" xfId="0" applyFont="1" applyBorder="1" applyAlignment="1">
      <alignment vertical="center"/>
    </xf>
    <xf numFmtId="3" fontId="16" fillId="0" borderId="0" xfId="0" applyNumberFormat="1" applyFont="1" applyFill="1" applyBorder="1" applyAlignment="1" applyProtection="1" quotePrefix="1">
      <alignment horizontal="left"/>
      <protection/>
    </xf>
    <xf numFmtId="3" fontId="17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 quotePrefix="1">
      <alignment horizontal="left"/>
      <protection/>
    </xf>
    <xf numFmtId="0" fontId="20" fillId="0" borderId="0" xfId="0" applyFont="1" applyBorder="1" applyAlignment="1">
      <alignment horizontal="left" vertical="center" wrapText="1"/>
    </xf>
    <xf numFmtId="0" fontId="17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/>
    </xf>
    <xf numFmtId="0" fontId="17" fillId="0" borderId="0" xfId="0" applyNumberFormat="1" applyFont="1" applyFill="1" applyBorder="1" applyAlignment="1" applyProtection="1" quotePrefix="1">
      <alignment horizontal="left" vertical="top"/>
      <protection/>
    </xf>
    <xf numFmtId="0" fontId="20" fillId="0" borderId="0" xfId="0" applyFont="1" applyBorder="1" applyAlignment="1" quotePrefix="1">
      <alignment horizontal="left" vertical="top"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3" fontId="16" fillId="0" borderId="0" xfId="0" applyNumberFormat="1" applyFont="1" applyFill="1" applyBorder="1" applyAlignment="1" applyProtection="1">
      <alignment wrapText="1"/>
      <protection/>
    </xf>
    <xf numFmtId="2" fontId="16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right"/>
      <protection/>
    </xf>
    <xf numFmtId="3" fontId="16" fillId="0" borderId="0" xfId="0" applyNumberFormat="1" applyFont="1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Font="1" applyBorder="1" applyAlignment="1">
      <alignment horizontal="right" vertical="top"/>
    </xf>
    <xf numFmtId="0" fontId="21" fillId="0" borderId="0" xfId="0" applyNumberFormat="1" applyFont="1" applyBorder="1" applyAlignment="1">
      <alignment vertical="center" wrapText="1"/>
    </xf>
    <xf numFmtId="0" fontId="16" fillId="0" borderId="0" xfId="0" applyNumberFormat="1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 quotePrefix="1">
      <alignment horizontal="right" vertical="top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7" fillId="1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 quotePrefix="1">
      <alignment horizontal="left" vertical="center" wrapText="1"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Border="1" applyAlignment="1">
      <alignment horizontal="left" vertical="distributed"/>
    </xf>
    <xf numFmtId="0" fontId="21" fillId="0" borderId="0" xfId="0" applyFont="1" applyBorder="1" applyAlignment="1" quotePrefix="1">
      <alignment horizontal="left" vertical="center"/>
    </xf>
    <xf numFmtId="0" fontId="20" fillId="0" borderId="0" xfId="0" applyFont="1" applyBorder="1" applyAlignment="1">
      <alignment horizontal="left"/>
    </xf>
    <xf numFmtId="0" fontId="16" fillId="0" borderId="0" xfId="0" applyNumberFormat="1" applyFont="1" applyFill="1" applyBorder="1" applyAlignment="1" applyProtection="1" quotePrefix="1">
      <alignment horizontal="left"/>
      <protection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top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 quotePrefix="1">
      <alignment horizontal="left" vertical="center"/>
    </xf>
    <xf numFmtId="0" fontId="20" fillId="0" borderId="0" xfId="0" applyFont="1" applyAlignment="1" quotePrefix="1">
      <alignment horizontal="left"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 quotePrefix="1">
      <alignment horizontal="left" vertical="center"/>
    </xf>
    <xf numFmtId="0" fontId="29" fillId="0" borderId="0" xfId="0" applyNumberFormat="1" applyFont="1" applyFill="1" applyBorder="1" applyAlignment="1" applyProtection="1" quotePrefix="1">
      <alignment horizontal="left"/>
      <protection/>
    </xf>
    <xf numFmtId="0" fontId="21" fillId="0" borderId="0" xfId="0" applyFont="1" applyAlignment="1" quotePrefix="1">
      <alignment horizontal="left" vertical="center"/>
    </xf>
    <xf numFmtId="0" fontId="20" fillId="0" borderId="0" xfId="0" applyFont="1" applyAlignment="1">
      <alignment horizontal="left" vertical="center"/>
    </xf>
    <xf numFmtId="0" fontId="21" fillId="15" borderId="0" xfId="0" applyFont="1" applyFill="1" applyBorder="1" applyAlignment="1">
      <alignment horizontal="left" vertical="center"/>
    </xf>
    <xf numFmtId="0" fontId="16" fillId="15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20" fillId="15" borderId="0" xfId="0" applyFont="1" applyFill="1" applyBorder="1" applyAlignment="1" quotePrefix="1">
      <alignment horizontal="left" vertical="center"/>
    </xf>
    <xf numFmtId="0" fontId="20" fillId="15" borderId="0" xfId="0" applyFont="1" applyFill="1" applyBorder="1" applyAlignment="1">
      <alignment horizontal="left" vertical="center"/>
    </xf>
    <xf numFmtId="0" fontId="18" fillId="15" borderId="0" xfId="0" applyNumberFormat="1" applyFont="1" applyFill="1" applyBorder="1" applyAlignment="1" applyProtection="1">
      <alignment/>
      <protection/>
    </xf>
    <xf numFmtId="0" fontId="20" fillId="15" borderId="0" xfId="0" applyFont="1" applyFill="1" applyBorder="1" applyAlignment="1">
      <alignment horizontal="left"/>
    </xf>
    <xf numFmtId="0" fontId="27" fillId="15" borderId="0" xfId="0" applyNumberFormat="1" applyFont="1" applyFill="1" applyBorder="1" applyAlignment="1" applyProtection="1">
      <alignment/>
      <protection/>
    </xf>
    <xf numFmtId="0" fontId="2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left" vertical="center" wrapText="1"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7" fillId="0" borderId="0" xfId="0" applyFont="1" applyBorder="1" applyAlignment="1" quotePrefix="1">
      <alignment horizontal="left"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30" fillId="0" borderId="0" xfId="0" applyFont="1" applyBorder="1" applyAlignment="1">
      <alignment/>
    </xf>
    <xf numFmtId="0" fontId="3" fillId="0" borderId="0" xfId="51" applyNumberFormat="1" applyFont="1" applyFill="1" applyBorder="1" applyAlignment="1" applyProtection="1" quotePrefix="1">
      <alignment horizontal="left" wrapText="1"/>
      <protection/>
    </xf>
    <xf numFmtId="4" fontId="4" fillId="0" borderId="0" xfId="51" applyNumberFormat="1" applyFont="1" applyFill="1" applyBorder="1" applyAlignment="1" applyProtection="1">
      <alignment/>
      <protection/>
    </xf>
    <xf numFmtId="2" fontId="7" fillId="0" borderId="11" xfId="51" applyNumberFormat="1" applyFont="1" applyFill="1" applyBorder="1" applyAlignment="1" applyProtection="1">
      <alignment horizontal="right"/>
      <protection/>
    </xf>
    <xf numFmtId="4" fontId="16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16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49" fontId="33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 quotePrefix="1">
      <alignment horizontal="right" vertical="top"/>
    </xf>
    <xf numFmtId="0" fontId="16" fillId="0" borderId="0" xfId="0" applyNumberFormat="1" applyFont="1" applyFill="1" applyBorder="1" applyAlignment="1" applyProtection="1" quotePrefix="1">
      <alignment horizontal="right" vertical="top"/>
      <protection/>
    </xf>
    <xf numFmtId="3" fontId="16" fillId="0" borderId="0" xfId="0" applyNumberFormat="1" applyFont="1" applyFill="1" applyBorder="1" applyAlignment="1" applyProtection="1" quotePrefix="1">
      <alignment horizontal="left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4" fillId="0" borderId="0" xfId="51" applyNumberFormat="1" applyFont="1" applyFill="1" applyBorder="1" applyAlignment="1" applyProtection="1">
      <alignment/>
      <protection/>
    </xf>
    <xf numFmtId="3" fontId="7" fillId="0" borderId="11" xfId="51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7" fillId="0" borderId="11" xfId="51" applyNumberFormat="1" applyFont="1" applyBorder="1" applyAlignment="1">
      <alignment horizontal="right"/>
      <protection/>
    </xf>
    <xf numFmtId="3" fontId="17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3" fontId="7" fillId="0" borderId="11" xfId="51" applyNumberFormat="1" applyFont="1" applyFill="1" applyBorder="1" applyAlignment="1" applyProtection="1">
      <alignment horizontal="right" wrapText="1"/>
      <protection/>
    </xf>
    <xf numFmtId="4" fontId="7" fillId="0" borderId="11" xfId="0" applyNumberFormat="1" applyFont="1" applyBorder="1" applyAlignment="1">
      <alignment horizontal="right"/>
    </xf>
    <xf numFmtId="3" fontId="23" fillId="0" borderId="0" xfId="0" applyNumberFormat="1" applyFont="1" applyFill="1" applyBorder="1" applyAlignment="1" applyProtection="1">
      <alignment wrapText="1"/>
      <protection/>
    </xf>
    <xf numFmtId="2" fontId="23" fillId="0" borderId="0" xfId="0" applyNumberFormat="1" applyFont="1" applyFill="1" applyBorder="1" applyAlignment="1" applyProtection="1">
      <alignment horizontal="right"/>
      <protection/>
    </xf>
    <xf numFmtId="2" fontId="24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>
      <alignment horizontal="right"/>
    </xf>
    <xf numFmtId="3" fontId="23" fillId="15" borderId="0" xfId="0" applyNumberFormat="1" applyFont="1" applyFill="1" applyBorder="1" applyAlignment="1" applyProtection="1">
      <alignment/>
      <protection/>
    </xf>
    <xf numFmtId="2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2" fontId="24" fillId="0" borderId="0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 horizontal="right" vertical="center"/>
      <protection/>
    </xf>
    <xf numFmtId="4" fontId="24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 horizontal="right"/>
      <protection/>
    </xf>
    <xf numFmtId="2" fontId="24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Border="1" applyAlignment="1" quotePrefix="1">
      <alignment horizontal="left"/>
    </xf>
    <xf numFmtId="0" fontId="19" fillId="0" borderId="13" xfId="0" applyNumberFormat="1" applyFont="1" applyFill="1" applyBorder="1" applyAlignment="1" applyProtection="1">
      <alignment horizontal="left" wrapText="1"/>
      <protection/>
    </xf>
    <xf numFmtId="2" fontId="2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Border="1" applyAlignment="1" quotePrefix="1">
      <alignment horizontal="left" wrapText="1"/>
    </xf>
    <xf numFmtId="0" fontId="7" fillId="0" borderId="13" xfId="0" applyFont="1" applyBorder="1" applyAlignment="1" quotePrefix="1">
      <alignment horizontal="left" wrapText="1"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31" fillId="0" borderId="0" xfId="0" applyFont="1" applyFill="1" applyBorder="1" applyAlignment="1">
      <alignment horizontal="left"/>
    </xf>
    <xf numFmtId="0" fontId="52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7" fillId="0" borderId="10" xfId="54" applyFont="1" applyBorder="1" applyAlignment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50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3" fontId="19" fillId="0" borderId="11" xfId="52" applyNumberFormat="1" applyFont="1" applyFill="1" applyBorder="1" applyAlignment="1">
      <alignment horizontal="center" vertical="top" wrapText="1"/>
      <protection/>
    </xf>
    <xf numFmtId="4" fontId="19" fillId="0" borderId="11" xfId="52" applyNumberFormat="1" applyFont="1" applyFill="1" applyBorder="1" applyAlignment="1">
      <alignment horizontal="center" vertical="top" wrapText="1"/>
      <protection/>
    </xf>
    <xf numFmtId="2" fontId="19" fillId="0" borderId="11" xfId="53" applyNumberFormat="1" applyFont="1" applyFill="1" applyBorder="1" applyAlignment="1">
      <alignment horizontal="center" vertical="top"/>
      <protection/>
    </xf>
    <xf numFmtId="3" fontId="17" fillId="0" borderId="10" xfId="52" applyNumberFormat="1" applyFont="1" applyFill="1" applyBorder="1" applyAlignment="1">
      <alignment horizontal="center" vertical="top" wrapText="1"/>
      <protection/>
    </xf>
    <xf numFmtId="4" fontId="17" fillId="0" borderId="10" xfId="52" applyNumberFormat="1" applyFont="1" applyFill="1" applyBorder="1" applyAlignment="1">
      <alignment horizontal="center" vertical="top" wrapText="1"/>
      <protection/>
    </xf>
    <xf numFmtId="2" fontId="17" fillId="0" borderId="10" xfId="53" applyNumberFormat="1" applyFont="1" applyFill="1" applyBorder="1" applyAlignment="1">
      <alignment horizontal="center" vertical="top"/>
      <protection/>
    </xf>
    <xf numFmtId="0" fontId="17" fillId="0" borderId="10" xfId="54" applyFont="1" applyBorder="1" applyAlignment="1">
      <alignment horizontal="center" vertical="top" wrapText="1"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justify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 quotePrefix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0" borderId="0" xfId="51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172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bilanca" xfId="51"/>
    <cellStyle name="Obično_Polugodišnji-sabor" xfId="52"/>
    <cellStyle name="Obično_Raeun financiranja 06-05" xfId="53"/>
    <cellStyle name="Obično_Rebalans 04 - PRIHODI- Zadnji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workbookViewId="0" topLeftCell="A3">
      <selection activeCell="B22" sqref="B22"/>
    </sheetView>
  </sheetViews>
  <sheetFormatPr defaultColWidth="11.421875" defaultRowHeight="12.75"/>
  <cols>
    <col min="1" max="1" width="48.28125" style="4" customWidth="1"/>
    <col min="2" max="2" width="14.57421875" style="0" customWidth="1"/>
    <col min="3" max="3" width="14.57421875" style="229" customWidth="1"/>
    <col min="4" max="4" width="9.28125" style="0" bestFit="1" customWidth="1"/>
  </cols>
  <sheetData>
    <row r="1" ht="12.75" customHeight="1" hidden="1">
      <c r="A1" s="313" t="s">
        <v>3</v>
      </c>
    </row>
    <row r="2" ht="27.75" customHeight="1" hidden="1">
      <c r="A2" s="314"/>
    </row>
    <row r="3" spans="1:4" ht="54" customHeight="1">
      <c r="A3" s="315" t="s">
        <v>240</v>
      </c>
      <c r="B3" s="315"/>
      <c r="C3" s="315"/>
      <c r="D3" s="315"/>
    </row>
    <row r="4" spans="1:4" ht="21" customHeight="1">
      <c r="A4" s="45"/>
      <c r="B4" s="45"/>
      <c r="C4" s="15"/>
      <c r="D4" s="15"/>
    </row>
    <row r="5" spans="1:4" s="47" customFormat="1" ht="22.5" customHeight="1">
      <c r="A5" s="308" t="s">
        <v>85</v>
      </c>
      <c r="B5" s="308"/>
      <c r="C5" s="308"/>
      <c r="D5" s="308"/>
    </row>
    <row r="6" spans="1:4" s="4" customFormat="1" ht="22.5" customHeight="1">
      <c r="A6" s="308" t="s">
        <v>5</v>
      </c>
      <c r="B6" s="308"/>
      <c r="C6" s="308"/>
      <c r="D6" s="308"/>
    </row>
    <row r="7" spans="1:3" s="4" customFormat="1" ht="12.75" customHeight="1">
      <c r="A7" s="46"/>
      <c r="C7" s="5"/>
    </row>
    <row r="8" spans="1:4" s="4" customFormat="1" ht="31.5">
      <c r="A8" s="256"/>
      <c r="B8" s="283" t="s">
        <v>241</v>
      </c>
      <c r="C8" s="284" t="s">
        <v>242</v>
      </c>
      <c r="D8" s="285" t="s">
        <v>243</v>
      </c>
    </row>
    <row r="9" spans="1:7" s="4" customFormat="1" ht="22.5" customHeight="1">
      <c r="A9" s="252" t="s">
        <v>37</v>
      </c>
      <c r="B9" s="83">
        <f>prihodi!D4</f>
        <v>1196514000</v>
      </c>
      <c r="C9" s="83">
        <f>prihodi!E4</f>
        <v>455917909.9499999</v>
      </c>
      <c r="D9" s="207">
        <f>C9/B9*100</f>
        <v>38.10385084921697</v>
      </c>
      <c r="G9" s="209"/>
    </row>
    <row r="10" spans="1:6" s="4" customFormat="1" ht="22.5" customHeight="1">
      <c r="A10" s="252" t="s">
        <v>34</v>
      </c>
      <c r="B10" s="84">
        <f>prihodi!D38</f>
        <v>0</v>
      </c>
      <c r="C10" s="84">
        <f>prihodi!E38</f>
        <v>66117.61</v>
      </c>
      <c r="D10" s="238" t="s">
        <v>182</v>
      </c>
      <c r="E10" s="5"/>
      <c r="F10" s="5"/>
    </row>
    <row r="11" spans="1:6" s="4" customFormat="1" ht="22.5" customHeight="1">
      <c r="A11" s="252" t="s">
        <v>93</v>
      </c>
      <c r="B11" s="84">
        <f>'rashodi-opći dio'!D3</f>
        <v>1054717000</v>
      </c>
      <c r="C11" s="84">
        <f>'rashodi-opći dio'!E3</f>
        <v>381341331.92</v>
      </c>
      <c r="D11" s="207">
        <f>C11/B11*100</f>
        <v>36.15579647621116</v>
      </c>
      <c r="F11" s="209"/>
    </row>
    <row r="12" spans="1:4" s="4" customFormat="1" ht="22.5" customHeight="1">
      <c r="A12" s="252" t="s">
        <v>35</v>
      </c>
      <c r="B12" s="84">
        <f>'rashodi-opći dio'!D67</f>
        <v>128655000</v>
      </c>
      <c r="C12" s="84">
        <f>'rashodi-opći dio'!E67</f>
        <v>95613.65</v>
      </c>
      <c r="D12" s="207">
        <f>C12/B12*100</f>
        <v>0.07431786560957598</v>
      </c>
    </row>
    <row r="13" spans="1:4" s="4" customFormat="1" ht="22.5" customHeight="1">
      <c r="A13" s="252" t="s">
        <v>36</v>
      </c>
      <c r="B13" s="84">
        <f>B9+B10-B11-B12</f>
        <v>13142000</v>
      </c>
      <c r="C13" s="84">
        <f>C9+C10-C11-C12</f>
        <v>74547081.98999992</v>
      </c>
      <c r="D13" s="207">
        <f>C13/B13*100</f>
        <v>567.2430527316993</v>
      </c>
    </row>
    <row r="14" spans="1:3" s="4" customFormat="1" ht="15" customHeight="1">
      <c r="A14" s="202"/>
      <c r="B14" s="203"/>
      <c r="C14" s="203"/>
    </row>
    <row r="15" spans="1:4" s="204" customFormat="1" ht="22.5" customHeight="1">
      <c r="A15" s="312" t="s">
        <v>230</v>
      </c>
      <c r="B15" s="312"/>
      <c r="C15" s="312"/>
      <c r="D15" s="311"/>
    </row>
    <row r="16" spans="1:3" s="204" customFormat="1" ht="15" customHeight="1">
      <c r="A16" s="205"/>
      <c r="B16" s="206"/>
      <c r="C16" s="230"/>
    </row>
    <row r="17" spans="1:4" s="204" customFormat="1" ht="31.5">
      <c r="A17" s="256"/>
      <c r="B17" s="283" t="s">
        <v>241</v>
      </c>
      <c r="C17" s="284" t="s">
        <v>242</v>
      </c>
      <c r="D17" s="285" t="s">
        <v>243</v>
      </c>
    </row>
    <row r="18" spans="1:4" s="204" customFormat="1" ht="22.5" customHeight="1">
      <c r="A18" s="252" t="s">
        <v>231</v>
      </c>
      <c r="B18" s="231">
        <v>0</v>
      </c>
      <c r="C18" s="231">
        <v>151504505.94</v>
      </c>
      <c r="D18" s="238" t="s">
        <v>182</v>
      </c>
    </row>
    <row r="19" spans="1:3" s="4" customFormat="1" ht="12.75" customHeight="1">
      <c r="A19" s="19"/>
      <c r="C19" s="5"/>
    </row>
    <row r="20" spans="1:4" s="43" customFormat="1" ht="22.5" customHeight="1">
      <c r="A20" s="309" t="s">
        <v>232</v>
      </c>
      <c r="B20" s="310"/>
      <c r="C20" s="311"/>
      <c r="D20" s="311"/>
    </row>
    <row r="21" spans="1:3" s="43" customFormat="1" ht="12.75" customHeight="1">
      <c r="A21" s="79"/>
      <c r="B21" s="80"/>
      <c r="C21" s="232"/>
    </row>
    <row r="22" spans="1:4" s="43" customFormat="1" ht="31.5">
      <c r="A22" s="256"/>
      <c r="B22" s="283" t="s">
        <v>241</v>
      </c>
      <c r="C22" s="284" t="s">
        <v>242</v>
      </c>
      <c r="D22" s="285" t="s">
        <v>243</v>
      </c>
    </row>
    <row r="23" spans="1:4" s="43" customFormat="1" ht="32.25">
      <c r="A23" s="255" t="s">
        <v>31</v>
      </c>
      <c r="B23" s="76">
        <f>'račun financiranja'!D4</f>
        <v>42724000</v>
      </c>
      <c r="C23" s="76">
        <f>'račun financiranja'!E4</f>
        <v>55354368.51</v>
      </c>
      <c r="D23" s="207">
        <f>C23/B23*100</f>
        <v>129.5627013154199</v>
      </c>
    </row>
    <row r="24" spans="1:4" s="43" customFormat="1" ht="32.25">
      <c r="A24" s="255" t="s">
        <v>32</v>
      </c>
      <c r="B24" s="76">
        <f>'račun financiranja'!D17</f>
        <v>55866000</v>
      </c>
      <c r="C24" s="76">
        <f>'račun financiranja'!E17</f>
        <v>6220244.99</v>
      </c>
      <c r="D24" s="207">
        <f>C24/B24*100</f>
        <v>11.13422294418788</v>
      </c>
    </row>
    <row r="25" spans="1:4" s="43" customFormat="1" ht="22.5" customHeight="1">
      <c r="A25" s="253" t="s">
        <v>239</v>
      </c>
      <c r="B25" s="237">
        <f>-(B23-B24+B13+B18)</f>
        <v>0</v>
      </c>
      <c r="C25" s="237">
        <f>-(C23-C24+C13+C18)</f>
        <v>-275185711.4499999</v>
      </c>
      <c r="D25" s="238" t="s">
        <v>182</v>
      </c>
    </row>
    <row r="26" spans="1:4" s="43" customFormat="1" ht="22.5" customHeight="1">
      <c r="A26" s="252" t="s">
        <v>72</v>
      </c>
      <c r="B26" s="85">
        <f>B23-B24</f>
        <v>-13142000</v>
      </c>
      <c r="C26" s="85">
        <f>C23-C24+C25</f>
        <v>-226051587.92999995</v>
      </c>
      <c r="D26" s="207">
        <f>C26/B26*100</f>
        <v>1720.0699127225687</v>
      </c>
    </row>
    <row r="27" spans="1:3" s="43" customFormat="1" ht="22.5" customHeight="1">
      <c r="A27" s="81"/>
      <c r="B27" s="82"/>
      <c r="C27" s="232"/>
    </row>
    <row r="28" spans="1:4" s="43" customFormat="1" ht="22.5" customHeight="1">
      <c r="A28" s="252" t="s">
        <v>76</v>
      </c>
      <c r="B28" s="85">
        <f>B13+B26</f>
        <v>0</v>
      </c>
      <c r="C28" s="233">
        <f>C13+C18+C26</f>
        <v>0</v>
      </c>
      <c r="D28" s="238" t="s">
        <v>182</v>
      </c>
    </row>
    <row r="29" spans="1:3" s="43" customFormat="1" ht="18" customHeight="1">
      <c r="A29" s="44"/>
      <c r="C29" s="232"/>
    </row>
    <row r="30" s="4" customFormat="1" ht="12.75">
      <c r="C30" s="5"/>
    </row>
    <row r="31" s="4" customFormat="1" ht="12.75">
      <c r="C31" s="5"/>
    </row>
    <row r="32" spans="2:3" s="4" customFormat="1" ht="12.75">
      <c r="B32" s="5"/>
      <c r="C32" s="5"/>
    </row>
    <row r="33" spans="2:3" s="4" customFormat="1" ht="12.75">
      <c r="B33" s="5"/>
      <c r="C33" s="5"/>
    </row>
    <row r="34" s="4" customFormat="1" ht="12.75">
      <c r="C34" s="5"/>
    </row>
    <row r="35" s="4" customFormat="1" ht="12.75">
      <c r="C35" s="5"/>
    </row>
    <row r="36" s="4" customFormat="1" ht="12.75">
      <c r="C36" s="5"/>
    </row>
    <row r="37" s="4" customFormat="1" ht="12.75">
      <c r="C37" s="5"/>
    </row>
    <row r="38" s="4" customFormat="1" ht="12.75">
      <c r="C38" s="5"/>
    </row>
    <row r="39" s="4" customFormat="1" ht="12.75">
      <c r="C39" s="5"/>
    </row>
    <row r="40" s="4" customFormat="1" ht="12.75">
      <c r="C40" s="5"/>
    </row>
    <row r="41" s="4" customFormat="1" ht="12.75">
      <c r="C41" s="5"/>
    </row>
    <row r="42" s="4" customFormat="1" ht="12.75">
      <c r="C42" s="5"/>
    </row>
    <row r="43" s="4" customFormat="1" ht="12.75">
      <c r="C43" s="5"/>
    </row>
    <row r="44" s="4" customFormat="1" ht="12.75">
      <c r="C44" s="5"/>
    </row>
    <row r="45" s="4" customFormat="1" ht="12.75">
      <c r="C45" s="5"/>
    </row>
    <row r="46" s="4" customFormat="1" ht="12.75">
      <c r="C46" s="5"/>
    </row>
    <row r="47" s="4" customFormat="1" ht="12.75">
      <c r="C47" s="5"/>
    </row>
    <row r="48" s="4" customFormat="1" ht="12.75">
      <c r="C48" s="5"/>
    </row>
    <row r="49" s="4" customFormat="1" ht="12.75">
      <c r="C49" s="5"/>
    </row>
    <row r="50" s="4" customFormat="1" ht="12.75">
      <c r="C50" s="5"/>
    </row>
    <row r="51" s="4" customFormat="1" ht="12.75">
      <c r="C51" s="5"/>
    </row>
    <row r="52" s="4" customFormat="1" ht="12.75">
      <c r="C52" s="5"/>
    </row>
    <row r="53" s="4" customFormat="1" ht="12.75">
      <c r="C53" s="5"/>
    </row>
    <row r="54" s="4" customFormat="1" ht="12.75">
      <c r="C54" s="5"/>
    </row>
    <row r="55" s="4" customFormat="1" ht="12.75">
      <c r="C55" s="5"/>
    </row>
    <row r="56" s="4" customFormat="1" ht="12.75">
      <c r="C56" s="5"/>
    </row>
    <row r="57" s="4" customFormat="1" ht="12.75">
      <c r="C57" s="5"/>
    </row>
    <row r="58" s="4" customFormat="1" ht="12.75">
      <c r="C58" s="5"/>
    </row>
    <row r="59" s="4" customFormat="1" ht="12.75">
      <c r="C59" s="5"/>
    </row>
    <row r="60" s="4" customFormat="1" ht="12.75">
      <c r="C60" s="5"/>
    </row>
    <row r="61" s="4" customFormat="1" ht="12.75">
      <c r="C61" s="5"/>
    </row>
    <row r="62" s="4" customFormat="1" ht="12.75">
      <c r="C62" s="5"/>
    </row>
    <row r="63" s="4" customFormat="1" ht="12.75">
      <c r="C63" s="5"/>
    </row>
    <row r="64" s="4" customFormat="1" ht="12.75">
      <c r="C64" s="5"/>
    </row>
    <row r="65" s="4" customFormat="1" ht="12.75">
      <c r="C65" s="5"/>
    </row>
    <row r="66" s="4" customFormat="1" ht="12.75">
      <c r="C66" s="5"/>
    </row>
    <row r="67" s="4" customFormat="1" ht="12.75">
      <c r="C67" s="5"/>
    </row>
    <row r="68" s="4" customFormat="1" ht="12.75">
      <c r="C68" s="5"/>
    </row>
    <row r="69" s="4" customFormat="1" ht="12.75">
      <c r="C69" s="5"/>
    </row>
    <row r="70" s="4" customFormat="1" ht="12.75">
      <c r="C70" s="5"/>
    </row>
    <row r="71" s="4" customFormat="1" ht="12.75">
      <c r="C71" s="5"/>
    </row>
    <row r="72" s="4" customFormat="1" ht="12.75">
      <c r="C72" s="5"/>
    </row>
    <row r="73" s="4" customFormat="1" ht="12.75">
      <c r="C73" s="5"/>
    </row>
    <row r="74" s="4" customFormat="1" ht="12.75">
      <c r="C74" s="5"/>
    </row>
    <row r="75" s="4" customFormat="1" ht="12.75">
      <c r="C75" s="5"/>
    </row>
    <row r="76" s="4" customFormat="1" ht="12.75">
      <c r="C76" s="5"/>
    </row>
    <row r="77" s="4" customFormat="1" ht="12.75">
      <c r="C77" s="5"/>
    </row>
    <row r="78" s="4" customFormat="1" ht="12.75">
      <c r="C78" s="5"/>
    </row>
    <row r="79" s="4" customFormat="1" ht="12.75">
      <c r="C79" s="5"/>
    </row>
    <row r="80" s="4" customFormat="1" ht="12.75">
      <c r="C80" s="5"/>
    </row>
    <row r="81" s="4" customFormat="1" ht="12.75">
      <c r="C81" s="5"/>
    </row>
    <row r="82" s="4" customFormat="1" ht="12.75">
      <c r="C82" s="5"/>
    </row>
    <row r="83" s="4" customFormat="1" ht="12.75">
      <c r="C83" s="5"/>
    </row>
    <row r="84" s="4" customFormat="1" ht="12.75">
      <c r="C84" s="5"/>
    </row>
    <row r="85" s="4" customFormat="1" ht="12.75">
      <c r="C85" s="5"/>
    </row>
    <row r="86" s="4" customFormat="1" ht="12.75">
      <c r="C86" s="5"/>
    </row>
    <row r="87" s="4" customFormat="1" ht="12.75">
      <c r="C87" s="5"/>
    </row>
    <row r="88" s="4" customFormat="1" ht="12.75">
      <c r="C88" s="5"/>
    </row>
    <row r="89" s="4" customFormat="1" ht="12.75">
      <c r="C89" s="5"/>
    </row>
    <row r="90" s="4" customFormat="1" ht="12.75">
      <c r="C90" s="5"/>
    </row>
    <row r="91" s="4" customFormat="1" ht="12.75">
      <c r="C91" s="5"/>
    </row>
    <row r="92" s="4" customFormat="1" ht="12.75">
      <c r="C92" s="5"/>
    </row>
    <row r="93" s="4" customFormat="1" ht="12.75">
      <c r="C93" s="5"/>
    </row>
    <row r="94" s="4" customFormat="1" ht="12.75">
      <c r="C94" s="5"/>
    </row>
    <row r="95" s="4" customFormat="1" ht="12.75">
      <c r="C95" s="5"/>
    </row>
    <row r="96" s="4" customFormat="1" ht="12.75">
      <c r="C96" s="5"/>
    </row>
    <row r="97" s="4" customFormat="1" ht="12.75">
      <c r="C97" s="5"/>
    </row>
    <row r="98" s="4" customFormat="1" ht="12.75">
      <c r="C98" s="5"/>
    </row>
    <row r="99" s="4" customFormat="1" ht="12.75">
      <c r="C99" s="5"/>
    </row>
    <row r="100" s="4" customFormat="1" ht="12.75">
      <c r="C100" s="5"/>
    </row>
    <row r="101" s="4" customFormat="1" ht="12.75">
      <c r="C101" s="5"/>
    </row>
    <row r="102" s="4" customFormat="1" ht="12.75">
      <c r="C102" s="5"/>
    </row>
    <row r="103" s="4" customFormat="1" ht="12.75">
      <c r="C103" s="5"/>
    </row>
    <row r="104" s="4" customFormat="1" ht="12.75">
      <c r="C104" s="5"/>
    </row>
    <row r="105" s="4" customFormat="1" ht="12.75">
      <c r="C105" s="5"/>
    </row>
    <row r="106" s="4" customFormat="1" ht="12.75">
      <c r="C106" s="5"/>
    </row>
    <row r="107" s="4" customFormat="1" ht="12.75">
      <c r="C107" s="5"/>
    </row>
    <row r="108" s="4" customFormat="1" ht="12.75">
      <c r="C108" s="5"/>
    </row>
    <row r="109" s="4" customFormat="1" ht="12.75">
      <c r="C109" s="5"/>
    </row>
    <row r="110" s="4" customFormat="1" ht="12.75">
      <c r="C110" s="5"/>
    </row>
    <row r="111" s="4" customFormat="1" ht="12.75">
      <c r="C111" s="5"/>
    </row>
    <row r="112" s="4" customFormat="1" ht="12.75">
      <c r="C112" s="5"/>
    </row>
    <row r="113" s="4" customFormat="1" ht="12.75">
      <c r="C113" s="5"/>
    </row>
    <row r="114" s="4" customFormat="1" ht="12.75">
      <c r="C114" s="5"/>
    </row>
    <row r="115" s="4" customFormat="1" ht="12.75">
      <c r="C115" s="5"/>
    </row>
    <row r="116" s="4" customFormat="1" ht="12.75">
      <c r="C116" s="5"/>
    </row>
    <row r="117" s="4" customFormat="1" ht="12.75">
      <c r="C117" s="5"/>
    </row>
    <row r="118" s="4" customFormat="1" ht="12.75">
      <c r="C118" s="5"/>
    </row>
    <row r="119" s="4" customFormat="1" ht="12.75">
      <c r="C119" s="5"/>
    </row>
    <row r="120" s="4" customFormat="1" ht="12.75">
      <c r="C120" s="5"/>
    </row>
    <row r="121" s="4" customFormat="1" ht="12.75">
      <c r="C121" s="5"/>
    </row>
    <row r="122" s="4" customFormat="1" ht="12.75">
      <c r="C122" s="5"/>
    </row>
    <row r="123" s="4" customFormat="1" ht="12.75">
      <c r="C123" s="5"/>
    </row>
    <row r="124" s="4" customFormat="1" ht="12.75">
      <c r="C124" s="5"/>
    </row>
    <row r="125" s="4" customFormat="1" ht="12.75">
      <c r="C125" s="5"/>
    </row>
    <row r="126" s="4" customFormat="1" ht="12.75">
      <c r="C126" s="5"/>
    </row>
    <row r="127" s="4" customFormat="1" ht="12.75">
      <c r="C127" s="5"/>
    </row>
    <row r="128" s="4" customFormat="1" ht="12.75">
      <c r="C128" s="5"/>
    </row>
    <row r="129" s="4" customFormat="1" ht="12.75">
      <c r="C129" s="5"/>
    </row>
    <row r="130" s="4" customFormat="1" ht="12.75">
      <c r="C130" s="5"/>
    </row>
    <row r="131" s="4" customFormat="1" ht="12.75">
      <c r="C131" s="5"/>
    </row>
    <row r="132" s="4" customFormat="1" ht="12.75">
      <c r="C132" s="5"/>
    </row>
    <row r="133" s="4" customFormat="1" ht="12.75">
      <c r="C133" s="5"/>
    </row>
    <row r="134" s="4" customFormat="1" ht="12.75">
      <c r="C134" s="5"/>
    </row>
    <row r="135" s="4" customFormat="1" ht="12.75">
      <c r="C135" s="5"/>
    </row>
    <row r="136" s="4" customFormat="1" ht="12.75">
      <c r="C136" s="5"/>
    </row>
    <row r="137" s="4" customFormat="1" ht="12.75">
      <c r="C137" s="5"/>
    </row>
    <row r="138" s="4" customFormat="1" ht="12.75">
      <c r="C138" s="5"/>
    </row>
    <row r="139" s="4" customFormat="1" ht="12.75">
      <c r="C139" s="5"/>
    </row>
    <row r="140" s="4" customFormat="1" ht="12.75">
      <c r="C140" s="5"/>
    </row>
    <row r="141" s="4" customFormat="1" ht="12.75">
      <c r="C141" s="5"/>
    </row>
    <row r="142" s="4" customFormat="1" ht="12.75">
      <c r="C142" s="5"/>
    </row>
    <row r="143" s="4" customFormat="1" ht="12.75">
      <c r="C143" s="5"/>
    </row>
    <row r="144" s="4" customFormat="1" ht="12.75">
      <c r="C144" s="5"/>
    </row>
    <row r="145" s="4" customFormat="1" ht="12.75">
      <c r="C145" s="5"/>
    </row>
    <row r="146" s="4" customFormat="1" ht="12.75">
      <c r="C146" s="5"/>
    </row>
    <row r="147" s="4" customFormat="1" ht="12.75">
      <c r="C147" s="5"/>
    </row>
    <row r="148" s="4" customFormat="1" ht="12.75">
      <c r="C148" s="5"/>
    </row>
    <row r="149" s="4" customFormat="1" ht="12.75">
      <c r="C149" s="5"/>
    </row>
    <row r="150" s="4" customFormat="1" ht="12.75">
      <c r="C150" s="5"/>
    </row>
    <row r="151" s="4" customFormat="1" ht="12.75">
      <c r="C151" s="5"/>
    </row>
    <row r="152" s="4" customFormat="1" ht="12.75">
      <c r="C152" s="5"/>
    </row>
    <row r="153" s="4" customFormat="1" ht="12.75">
      <c r="C153" s="5"/>
    </row>
    <row r="154" s="4" customFormat="1" ht="12.75">
      <c r="C154" s="5"/>
    </row>
    <row r="155" s="4" customFormat="1" ht="12.75">
      <c r="C155" s="5"/>
    </row>
    <row r="156" s="4" customFormat="1" ht="12.75">
      <c r="C156" s="5"/>
    </row>
    <row r="157" s="4" customFormat="1" ht="12.75">
      <c r="C157" s="5"/>
    </row>
    <row r="158" s="4" customFormat="1" ht="12.75">
      <c r="C158" s="5"/>
    </row>
    <row r="159" s="4" customFormat="1" ht="12.75">
      <c r="C159" s="5"/>
    </row>
    <row r="160" s="4" customFormat="1" ht="12.75">
      <c r="C160" s="5"/>
    </row>
    <row r="161" s="4" customFormat="1" ht="12.75">
      <c r="C161" s="5"/>
    </row>
    <row r="162" s="4" customFormat="1" ht="12.75">
      <c r="C162" s="5"/>
    </row>
    <row r="163" s="4" customFormat="1" ht="12.75">
      <c r="C163" s="5"/>
    </row>
    <row r="164" s="4" customFormat="1" ht="12.75">
      <c r="C164" s="5"/>
    </row>
    <row r="165" s="4" customFormat="1" ht="12.75">
      <c r="C165" s="5"/>
    </row>
    <row r="166" s="4" customFormat="1" ht="12.75">
      <c r="C166" s="5"/>
    </row>
    <row r="167" s="4" customFormat="1" ht="12.75">
      <c r="C167" s="5"/>
    </row>
    <row r="168" s="4" customFormat="1" ht="12.75">
      <c r="C168" s="5"/>
    </row>
    <row r="169" s="4" customFormat="1" ht="12.75">
      <c r="C169" s="5"/>
    </row>
    <row r="170" s="4" customFormat="1" ht="12.75">
      <c r="C170" s="5"/>
    </row>
    <row r="171" s="4" customFormat="1" ht="12.75">
      <c r="C171" s="5"/>
    </row>
    <row r="172" s="4" customFormat="1" ht="12.75">
      <c r="C172" s="5"/>
    </row>
    <row r="173" s="4" customFormat="1" ht="12.75">
      <c r="C173" s="5"/>
    </row>
    <row r="174" s="4" customFormat="1" ht="12.75">
      <c r="C174" s="5"/>
    </row>
    <row r="175" s="4" customFormat="1" ht="12.75">
      <c r="C175" s="5"/>
    </row>
    <row r="176" s="4" customFormat="1" ht="12.75">
      <c r="C176" s="5"/>
    </row>
    <row r="177" s="4" customFormat="1" ht="12.75">
      <c r="C177" s="5"/>
    </row>
    <row r="178" s="4" customFormat="1" ht="12.75">
      <c r="C178" s="5"/>
    </row>
    <row r="179" s="4" customFormat="1" ht="12.75">
      <c r="C179" s="5"/>
    </row>
    <row r="180" s="4" customFormat="1" ht="12.75">
      <c r="C180" s="5"/>
    </row>
    <row r="181" s="4" customFormat="1" ht="12.75">
      <c r="C181" s="5"/>
    </row>
    <row r="182" s="4" customFormat="1" ht="12.75">
      <c r="C182" s="5"/>
    </row>
    <row r="183" s="4" customFormat="1" ht="12.75">
      <c r="C183" s="5"/>
    </row>
    <row r="184" s="4" customFormat="1" ht="12.75">
      <c r="C184" s="5"/>
    </row>
    <row r="185" s="4" customFormat="1" ht="12.75">
      <c r="C185" s="5"/>
    </row>
    <row r="186" s="4" customFormat="1" ht="12.75">
      <c r="C186" s="5"/>
    </row>
    <row r="187" s="4" customFormat="1" ht="12.75">
      <c r="C187" s="5"/>
    </row>
    <row r="188" s="4" customFormat="1" ht="12.75">
      <c r="C188" s="5"/>
    </row>
    <row r="189" s="4" customFormat="1" ht="12.75">
      <c r="C189" s="5"/>
    </row>
    <row r="190" s="4" customFormat="1" ht="12.75">
      <c r="C190" s="5"/>
    </row>
    <row r="191" s="4" customFormat="1" ht="12.75">
      <c r="C191" s="5"/>
    </row>
    <row r="192" s="4" customFormat="1" ht="12.75">
      <c r="C192" s="5"/>
    </row>
    <row r="193" s="4" customFormat="1" ht="12.75">
      <c r="C193" s="5"/>
    </row>
    <row r="194" s="4" customFormat="1" ht="12.75">
      <c r="C194" s="5"/>
    </row>
    <row r="195" s="4" customFormat="1" ht="12.75">
      <c r="C195" s="5"/>
    </row>
    <row r="196" s="4" customFormat="1" ht="12.75">
      <c r="C196" s="5"/>
    </row>
    <row r="197" s="4" customFormat="1" ht="12.75">
      <c r="C197" s="5"/>
    </row>
    <row r="198" s="4" customFormat="1" ht="12.75">
      <c r="C198" s="5"/>
    </row>
    <row r="199" s="4" customFormat="1" ht="12.75">
      <c r="C199" s="5"/>
    </row>
    <row r="200" s="4" customFormat="1" ht="12.75">
      <c r="C200" s="5"/>
    </row>
    <row r="201" s="4" customFormat="1" ht="12.75">
      <c r="C201" s="5"/>
    </row>
    <row r="202" s="4" customFormat="1" ht="12.75">
      <c r="C202" s="5"/>
    </row>
    <row r="203" s="4" customFormat="1" ht="12.75">
      <c r="C203" s="5"/>
    </row>
    <row r="204" s="4" customFormat="1" ht="12.75">
      <c r="C204" s="5"/>
    </row>
    <row r="205" s="4" customFormat="1" ht="12.75">
      <c r="C205" s="5"/>
    </row>
    <row r="206" s="4" customFormat="1" ht="12.75">
      <c r="C206" s="5"/>
    </row>
    <row r="207" s="4" customFormat="1" ht="12.75">
      <c r="C207" s="5"/>
    </row>
    <row r="208" s="4" customFormat="1" ht="12.75">
      <c r="C208" s="5"/>
    </row>
    <row r="209" s="4" customFormat="1" ht="12.75">
      <c r="C209" s="5"/>
    </row>
    <row r="210" s="4" customFormat="1" ht="12.75">
      <c r="C210" s="5"/>
    </row>
    <row r="211" s="4" customFormat="1" ht="12.75">
      <c r="C211" s="5"/>
    </row>
    <row r="212" s="4" customFormat="1" ht="12.75">
      <c r="C212" s="5"/>
    </row>
    <row r="213" s="4" customFormat="1" ht="12.75">
      <c r="C213" s="5"/>
    </row>
    <row r="214" s="4" customFormat="1" ht="12.75">
      <c r="C214" s="5"/>
    </row>
    <row r="215" s="4" customFormat="1" ht="12.75">
      <c r="C215" s="5"/>
    </row>
    <row r="216" s="4" customFormat="1" ht="12.75">
      <c r="C216" s="5"/>
    </row>
    <row r="217" s="4" customFormat="1" ht="12.75">
      <c r="C217" s="5"/>
    </row>
    <row r="218" s="4" customFormat="1" ht="12.75">
      <c r="C218" s="5"/>
    </row>
    <row r="219" s="4" customFormat="1" ht="12.75">
      <c r="C219" s="5"/>
    </row>
    <row r="220" s="4" customFormat="1" ht="12.75">
      <c r="C220" s="5"/>
    </row>
    <row r="221" s="4" customFormat="1" ht="12.75">
      <c r="C221" s="5"/>
    </row>
    <row r="222" s="4" customFormat="1" ht="12.75">
      <c r="C222" s="5"/>
    </row>
    <row r="223" s="4" customFormat="1" ht="12.75">
      <c r="C223" s="5"/>
    </row>
    <row r="224" s="4" customFormat="1" ht="12.75">
      <c r="C224" s="5"/>
    </row>
    <row r="225" s="4" customFormat="1" ht="12.75">
      <c r="C225" s="5"/>
    </row>
    <row r="226" s="4" customFormat="1" ht="12.75">
      <c r="C226" s="5"/>
    </row>
    <row r="227" s="4" customFormat="1" ht="12.75">
      <c r="C227" s="5"/>
    </row>
    <row r="228" s="4" customFormat="1" ht="12.75">
      <c r="C228" s="5"/>
    </row>
    <row r="229" s="4" customFormat="1" ht="12.75">
      <c r="C229" s="5"/>
    </row>
    <row r="230" s="4" customFormat="1" ht="12.75">
      <c r="C230" s="5"/>
    </row>
    <row r="231" s="4" customFormat="1" ht="12.75">
      <c r="C231" s="5"/>
    </row>
    <row r="232" s="4" customFormat="1" ht="12.75">
      <c r="C232" s="5"/>
    </row>
    <row r="233" s="4" customFormat="1" ht="12.75">
      <c r="C233" s="5"/>
    </row>
    <row r="234" s="4" customFormat="1" ht="12.75">
      <c r="C234" s="5"/>
    </row>
    <row r="235" s="4" customFormat="1" ht="12.75">
      <c r="C235" s="5"/>
    </row>
    <row r="236" s="4" customFormat="1" ht="12.75">
      <c r="C236" s="5"/>
    </row>
    <row r="237" s="4" customFormat="1" ht="12.75">
      <c r="C237" s="5"/>
    </row>
    <row r="238" s="4" customFormat="1" ht="12.75">
      <c r="C238" s="5"/>
    </row>
    <row r="239" s="4" customFormat="1" ht="12.75">
      <c r="C239" s="5"/>
    </row>
    <row r="240" s="4" customFormat="1" ht="12.75">
      <c r="C240" s="5"/>
    </row>
    <row r="241" s="4" customFormat="1" ht="12.75">
      <c r="C241" s="5"/>
    </row>
    <row r="242" s="4" customFormat="1" ht="12.75">
      <c r="C242" s="5"/>
    </row>
    <row r="243" s="4" customFormat="1" ht="12.75">
      <c r="C243" s="5"/>
    </row>
    <row r="244" s="4" customFormat="1" ht="12.75">
      <c r="C244" s="5"/>
    </row>
    <row r="245" s="4" customFormat="1" ht="12.75">
      <c r="C245" s="5"/>
    </row>
    <row r="246" s="4" customFormat="1" ht="12.75">
      <c r="C246" s="5"/>
    </row>
    <row r="247" s="4" customFormat="1" ht="12.75">
      <c r="C247" s="5"/>
    </row>
    <row r="248" s="4" customFormat="1" ht="12.75">
      <c r="C248" s="5"/>
    </row>
    <row r="249" s="4" customFormat="1" ht="12.75">
      <c r="C249" s="5"/>
    </row>
    <row r="250" s="4" customFormat="1" ht="12.75">
      <c r="C250" s="5"/>
    </row>
    <row r="251" s="4" customFormat="1" ht="12.75">
      <c r="C251" s="5"/>
    </row>
    <row r="252" s="4" customFormat="1" ht="12.75">
      <c r="C252" s="5"/>
    </row>
    <row r="253" s="4" customFormat="1" ht="12.75">
      <c r="C253" s="5"/>
    </row>
    <row r="254" s="4" customFormat="1" ht="12.75">
      <c r="C254" s="5"/>
    </row>
  </sheetData>
  <sheetProtection/>
  <mergeCells count="6">
    <mergeCell ref="A1:A2"/>
    <mergeCell ref="A3:D3"/>
    <mergeCell ref="A5:D5"/>
    <mergeCell ref="A6:D6"/>
    <mergeCell ref="A20:D20"/>
    <mergeCell ref="A15:D15"/>
  </mergeCells>
  <printOptions horizontalCentered="1"/>
  <pageMargins left="0.2362204724409449" right="0.2362204724409449" top="0.6299212598425197" bottom="0.53" header="0.5118110236220472" footer="0.25"/>
  <pageSetup firstPageNumber="492" useFirstPageNumber="1" horizontalDpi="300" verticalDpi="3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0"/>
  <sheetViews>
    <sheetView workbookViewId="0" topLeftCell="A1">
      <selection activeCell="B22" sqref="B22"/>
    </sheetView>
  </sheetViews>
  <sheetFormatPr defaultColWidth="11.421875" defaultRowHeight="12.75"/>
  <cols>
    <col min="1" max="1" width="4.00390625" style="261" bestFit="1" customWidth="1"/>
    <col min="2" max="2" width="4.7109375" style="32" customWidth="1"/>
    <col min="3" max="3" width="49.8515625" style="0" customWidth="1"/>
    <col min="4" max="4" width="13.57421875" style="0" customWidth="1"/>
    <col min="5" max="5" width="13.57421875" style="229" customWidth="1"/>
    <col min="6" max="6" width="9.28125" style="0" bestFit="1" customWidth="1"/>
  </cols>
  <sheetData>
    <row r="1" spans="1:6" s="4" customFormat="1" ht="30" customHeight="1">
      <c r="A1" s="316" t="s">
        <v>5</v>
      </c>
      <c r="B1" s="316"/>
      <c r="C1" s="316"/>
      <c r="D1" s="316"/>
      <c r="E1" s="316"/>
      <c r="F1" s="316"/>
    </row>
    <row r="2" spans="1:6" s="4" customFormat="1" ht="28.5" customHeight="1">
      <c r="A2" s="317" t="s">
        <v>94</v>
      </c>
      <c r="B2" s="317"/>
      <c r="C2" s="317"/>
      <c r="D2" s="317"/>
      <c r="E2" s="317"/>
      <c r="F2" s="317"/>
    </row>
    <row r="3" spans="1:6" s="4" customFormat="1" ht="28.5" customHeight="1">
      <c r="A3" s="263"/>
      <c r="B3" s="25"/>
      <c r="C3" s="264" t="s">
        <v>244</v>
      </c>
      <c r="D3" s="286" t="s">
        <v>241</v>
      </c>
      <c r="E3" s="287" t="s">
        <v>242</v>
      </c>
      <c r="F3" s="288" t="s">
        <v>243</v>
      </c>
    </row>
    <row r="4" spans="1:6" s="4" customFormat="1" ht="24.75" customHeight="1">
      <c r="A4" s="48">
        <v>6</v>
      </c>
      <c r="B4" s="24"/>
      <c r="C4" s="19" t="s">
        <v>37</v>
      </c>
      <c r="D4" s="40">
        <f>D5+D11+D18+D23+D26</f>
        <v>1196514000</v>
      </c>
      <c r="E4" s="40">
        <f>E5+E11+E18+E23+E26</f>
        <v>455917909.9499999</v>
      </c>
      <c r="F4" s="74">
        <f>E4/D4*100</f>
        <v>38.10385084921697</v>
      </c>
    </row>
    <row r="5" spans="1:8" s="54" customFormat="1" ht="24.75" customHeight="1">
      <c r="A5" s="155">
        <v>63</v>
      </c>
      <c r="B5" s="52"/>
      <c r="C5" s="155" t="s">
        <v>183</v>
      </c>
      <c r="D5" s="58">
        <f>D6</f>
        <v>127573496</v>
      </c>
      <c r="E5" s="58">
        <f>E6</f>
        <v>800707.77</v>
      </c>
      <c r="F5" s="74">
        <f aca="true" t="shared" si="0" ref="F5:F25">E5/D5*100</f>
        <v>0.6276442953323158</v>
      </c>
      <c r="H5" s="158"/>
    </row>
    <row r="6" spans="1:6" s="54" customFormat="1" ht="13.5" customHeight="1">
      <c r="A6" s="155">
        <v>633</v>
      </c>
      <c r="B6" s="52"/>
      <c r="C6" s="155" t="s">
        <v>184</v>
      </c>
      <c r="D6" s="58">
        <f>D7+D8+D9+D10</f>
        <v>127573496</v>
      </c>
      <c r="E6" s="58">
        <f>E7+E8+E9+E10</f>
        <v>800707.77</v>
      </c>
      <c r="F6" s="74">
        <f t="shared" si="0"/>
        <v>0.6276442953323158</v>
      </c>
    </row>
    <row r="7" spans="1:6" s="154" customFormat="1" ht="13.5" customHeight="1">
      <c r="A7" s="155"/>
      <c r="B7" s="151">
        <v>6331</v>
      </c>
      <c r="C7" s="152" t="s">
        <v>185</v>
      </c>
      <c r="D7" s="239">
        <v>3205000</v>
      </c>
      <c r="E7" s="153">
        <v>325614.48</v>
      </c>
      <c r="F7" s="240">
        <f t="shared" si="0"/>
        <v>10.159578159126365</v>
      </c>
    </row>
    <row r="8" spans="1:6" s="154" customFormat="1" ht="13.5" customHeight="1">
      <c r="A8" s="155"/>
      <c r="B8" s="151">
        <v>6332</v>
      </c>
      <c r="C8" s="152" t="s">
        <v>186</v>
      </c>
      <c r="D8" s="239">
        <v>47840000</v>
      </c>
      <c r="E8" s="153">
        <v>60638.96</v>
      </c>
      <c r="F8" s="240">
        <f t="shared" si="0"/>
        <v>0.12675367892976588</v>
      </c>
    </row>
    <row r="9" spans="1:6" s="154" customFormat="1" ht="24.75" customHeight="1">
      <c r="A9" s="155"/>
      <c r="B9" s="236">
        <v>6333</v>
      </c>
      <c r="C9" s="152" t="s">
        <v>187</v>
      </c>
      <c r="D9" s="239">
        <v>7474645</v>
      </c>
      <c r="E9" s="153">
        <v>414454.33</v>
      </c>
      <c r="F9" s="240">
        <f t="shared" si="0"/>
        <v>5.544802863547367</v>
      </c>
    </row>
    <row r="10" spans="1:6" s="154" customFormat="1" ht="24.75" customHeight="1" hidden="1">
      <c r="A10" s="155"/>
      <c r="B10" s="236">
        <v>6334</v>
      </c>
      <c r="C10" s="152" t="s">
        <v>188</v>
      </c>
      <c r="D10" s="239">
        <v>69053851</v>
      </c>
      <c r="E10" s="153">
        <v>0</v>
      </c>
      <c r="F10" s="240">
        <f t="shared" si="0"/>
        <v>0</v>
      </c>
    </row>
    <row r="11" spans="1:6" s="4" customFormat="1" ht="13.5" customHeight="1">
      <c r="A11" s="48">
        <v>64</v>
      </c>
      <c r="B11" s="24"/>
      <c r="C11" s="48" t="s">
        <v>38</v>
      </c>
      <c r="D11" s="58">
        <f>D12+D16</f>
        <v>15010504</v>
      </c>
      <c r="E11" s="58">
        <f>E12+E16</f>
        <v>7894346.25</v>
      </c>
      <c r="F11" s="74">
        <f t="shared" si="0"/>
        <v>52.59214647289659</v>
      </c>
    </row>
    <row r="12" spans="1:6" s="4" customFormat="1" ht="13.5" customHeight="1">
      <c r="A12" s="155">
        <v>641</v>
      </c>
      <c r="B12" s="24"/>
      <c r="C12" s="48" t="s">
        <v>39</v>
      </c>
      <c r="D12" s="58">
        <f>SUM(D13:D15)</f>
        <v>15010504</v>
      </c>
      <c r="E12" s="58">
        <f>SUM(E13:E15)</f>
        <v>7847679.58</v>
      </c>
      <c r="F12" s="74">
        <f t="shared" si="0"/>
        <v>52.28125304786568</v>
      </c>
    </row>
    <row r="13" spans="1:6" s="119" customFormat="1" ht="13.5" customHeight="1">
      <c r="A13" s="100"/>
      <c r="B13" s="141">
        <v>6413</v>
      </c>
      <c r="C13" s="140" t="s">
        <v>40</v>
      </c>
      <c r="D13" s="239">
        <v>5000000</v>
      </c>
      <c r="E13" s="210">
        <v>3823281.04</v>
      </c>
      <c r="F13" s="240">
        <f t="shared" si="0"/>
        <v>76.4656208</v>
      </c>
    </row>
    <row r="14" spans="1:6" s="119" customFormat="1" ht="13.5" customHeight="1">
      <c r="A14" s="100"/>
      <c r="B14" s="141">
        <v>6414</v>
      </c>
      <c r="C14" s="140" t="s">
        <v>41</v>
      </c>
      <c r="D14" s="239">
        <v>10005504</v>
      </c>
      <c r="E14" s="210">
        <v>4024398.54</v>
      </c>
      <c r="F14" s="240">
        <f t="shared" si="0"/>
        <v>40.2218472952487</v>
      </c>
    </row>
    <row r="15" spans="1:6" s="119" customFormat="1" ht="25.5" hidden="1">
      <c r="A15" s="100"/>
      <c r="B15" s="141">
        <v>6415</v>
      </c>
      <c r="C15" s="140" t="s">
        <v>189</v>
      </c>
      <c r="D15" s="239">
        <v>5000</v>
      </c>
      <c r="E15" s="210">
        <v>0</v>
      </c>
      <c r="F15" s="240">
        <f t="shared" si="0"/>
        <v>0</v>
      </c>
    </row>
    <row r="16" spans="1:6" s="118" customFormat="1" ht="12.75">
      <c r="A16" s="100">
        <v>643</v>
      </c>
      <c r="B16" s="157"/>
      <c r="C16" s="123" t="s">
        <v>233</v>
      </c>
      <c r="D16" s="139">
        <f>D17</f>
        <v>0</v>
      </c>
      <c r="E16" s="139">
        <f>E17</f>
        <v>46666.67</v>
      </c>
      <c r="F16" s="74" t="s">
        <v>182</v>
      </c>
    </row>
    <row r="17" spans="1:6" s="119" customFormat="1" ht="12.75">
      <c r="A17" s="100"/>
      <c r="B17" s="141">
        <v>6437</v>
      </c>
      <c r="C17" s="140" t="s">
        <v>234</v>
      </c>
      <c r="D17" s="239">
        <v>0</v>
      </c>
      <c r="E17" s="210">
        <v>46666.67</v>
      </c>
      <c r="F17" s="240" t="s">
        <v>182</v>
      </c>
    </row>
    <row r="18" spans="1:6" s="4" customFormat="1" ht="25.5" customHeight="1">
      <c r="A18" s="48">
        <v>65</v>
      </c>
      <c r="B18" s="24"/>
      <c r="C18" s="48" t="s">
        <v>175</v>
      </c>
      <c r="D18" s="58">
        <f>D19+D21</f>
        <v>1053900000</v>
      </c>
      <c r="E18" s="58">
        <f>E19+E21</f>
        <v>447198754.72999996</v>
      </c>
      <c r="F18" s="74">
        <f t="shared" si="0"/>
        <v>42.43275023531644</v>
      </c>
    </row>
    <row r="19" spans="1:6" s="4" customFormat="1" ht="13.5" customHeight="1">
      <c r="A19" s="155">
        <v>651</v>
      </c>
      <c r="B19" s="24"/>
      <c r="C19" s="48" t="s">
        <v>176</v>
      </c>
      <c r="D19" s="139">
        <f>D20</f>
        <v>1047900000</v>
      </c>
      <c r="E19" s="139">
        <f>E20</f>
        <v>436250181.21</v>
      </c>
      <c r="F19" s="74">
        <f t="shared" si="0"/>
        <v>41.63089810191812</v>
      </c>
    </row>
    <row r="20" spans="1:6" s="119" customFormat="1" ht="13.5" customHeight="1">
      <c r="A20" s="100"/>
      <c r="B20" s="141">
        <v>6514</v>
      </c>
      <c r="C20" s="140" t="s">
        <v>177</v>
      </c>
      <c r="D20" s="239">
        <v>1047900000</v>
      </c>
      <c r="E20" s="210">
        <v>436250181.21</v>
      </c>
      <c r="F20" s="240">
        <f t="shared" si="0"/>
        <v>41.63089810191812</v>
      </c>
    </row>
    <row r="21" spans="1:6" s="4" customFormat="1" ht="13.5" customHeight="1">
      <c r="A21" s="155">
        <v>652</v>
      </c>
      <c r="B21" s="24"/>
      <c r="C21" s="49" t="s">
        <v>102</v>
      </c>
      <c r="D21" s="139">
        <f>D22</f>
        <v>6000000</v>
      </c>
      <c r="E21" s="139">
        <f>E22</f>
        <v>10948573.52</v>
      </c>
      <c r="F21" s="74">
        <f t="shared" si="0"/>
        <v>182.47622533333333</v>
      </c>
    </row>
    <row r="22" spans="1:6" s="211" customFormat="1" ht="12.75" customHeight="1">
      <c r="A22" s="257"/>
      <c r="B22" s="141">
        <v>6526</v>
      </c>
      <c r="C22" s="140" t="s">
        <v>43</v>
      </c>
      <c r="D22" s="239">
        <v>6000000</v>
      </c>
      <c r="E22" s="210">
        <v>10948573.52</v>
      </c>
      <c r="F22" s="240">
        <f t="shared" si="0"/>
        <v>182.47622533333333</v>
      </c>
    </row>
    <row r="23" spans="1:6" s="118" customFormat="1" ht="25.5">
      <c r="A23" s="100">
        <v>66</v>
      </c>
      <c r="B23" s="157"/>
      <c r="C23" s="123" t="s">
        <v>190</v>
      </c>
      <c r="D23" s="139">
        <f>D24</f>
        <v>30000</v>
      </c>
      <c r="E23" s="139">
        <f>E24</f>
        <v>13073.5</v>
      </c>
      <c r="F23" s="74">
        <f t="shared" si="0"/>
        <v>43.57833333333333</v>
      </c>
    </row>
    <row r="24" spans="1:6" s="118" customFormat="1" ht="12.75" customHeight="1">
      <c r="A24" s="100">
        <v>661</v>
      </c>
      <c r="B24" s="157"/>
      <c r="C24" s="123" t="s">
        <v>191</v>
      </c>
      <c r="D24" s="139">
        <f>D25</f>
        <v>30000</v>
      </c>
      <c r="E24" s="139">
        <f>E25</f>
        <v>13073.5</v>
      </c>
      <c r="F24" s="74">
        <f t="shared" si="0"/>
        <v>43.57833333333333</v>
      </c>
    </row>
    <row r="25" spans="1:6" s="119" customFormat="1" ht="12.75" customHeight="1">
      <c r="A25" s="100"/>
      <c r="B25" s="141">
        <v>6615</v>
      </c>
      <c r="C25" s="140" t="s">
        <v>192</v>
      </c>
      <c r="D25" s="239">
        <v>30000</v>
      </c>
      <c r="E25" s="210">
        <v>13073.5</v>
      </c>
      <c r="F25" s="240">
        <f t="shared" si="0"/>
        <v>43.57833333333333</v>
      </c>
    </row>
    <row r="26" spans="1:6" s="118" customFormat="1" ht="12.75" customHeight="1">
      <c r="A26" s="100">
        <v>68</v>
      </c>
      <c r="B26" s="157"/>
      <c r="C26" s="123" t="s">
        <v>237</v>
      </c>
      <c r="D26" s="139">
        <f>D27</f>
        <v>0</v>
      </c>
      <c r="E26" s="139">
        <f>E27</f>
        <v>11027.7</v>
      </c>
      <c r="F26" s="74" t="s">
        <v>182</v>
      </c>
    </row>
    <row r="27" spans="1:6" s="118" customFormat="1" ht="12.75" customHeight="1">
      <c r="A27" s="100">
        <v>683</v>
      </c>
      <c r="B27" s="157"/>
      <c r="C27" s="123" t="s">
        <v>238</v>
      </c>
      <c r="D27" s="139">
        <f>D28</f>
        <v>0</v>
      </c>
      <c r="E27" s="139">
        <f>E28</f>
        <v>11027.7</v>
      </c>
      <c r="F27" s="74" t="s">
        <v>182</v>
      </c>
    </row>
    <row r="28" spans="1:6" s="119" customFormat="1" ht="12.75" customHeight="1">
      <c r="A28" s="100"/>
      <c r="B28" s="141">
        <v>6831</v>
      </c>
      <c r="C28" s="140" t="s">
        <v>238</v>
      </c>
      <c r="D28" s="239">
        <v>0</v>
      </c>
      <c r="E28" s="210">
        <v>11027.7</v>
      </c>
      <c r="F28" s="241" t="s">
        <v>182</v>
      </c>
    </row>
    <row r="29" spans="1:6" s="92" customFormat="1" ht="12.75" customHeight="1">
      <c r="A29" s="258"/>
      <c r="B29" s="91"/>
      <c r="C29" s="90"/>
      <c r="D29" s="133"/>
      <c r="E29" s="133"/>
      <c r="F29" s="134"/>
    </row>
    <row r="30" spans="1:6" s="4" customFormat="1" ht="13.5" customHeight="1" hidden="1">
      <c r="A30" s="86"/>
      <c r="B30" s="87"/>
      <c r="C30" s="88" t="s">
        <v>151</v>
      </c>
      <c r="D30" s="89">
        <v>0</v>
      </c>
      <c r="E30" s="89"/>
      <c r="F30" s="74" t="s">
        <v>182</v>
      </c>
    </row>
    <row r="31" spans="1:6" s="4" customFormat="1" ht="13.5" customHeight="1" hidden="1">
      <c r="A31" s="86"/>
      <c r="B31" s="87"/>
      <c r="C31" s="88" t="s">
        <v>152</v>
      </c>
      <c r="D31" s="89">
        <v>0</v>
      </c>
      <c r="E31" s="89"/>
      <c r="F31" s="74" t="s">
        <v>182</v>
      </c>
    </row>
    <row r="32" spans="1:6" s="4" customFormat="1" ht="13.5" customHeight="1" hidden="1">
      <c r="A32" s="86">
        <v>722</v>
      </c>
      <c r="B32" s="87"/>
      <c r="C32" s="88" t="s">
        <v>153</v>
      </c>
      <c r="D32" s="146">
        <v>0</v>
      </c>
      <c r="E32" s="146"/>
      <c r="F32" s="74" t="s">
        <v>182</v>
      </c>
    </row>
    <row r="33" spans="1:6" s="119" customFormat="1" ht="13.5" customHeight="1" hidden="1">
      <c r="A33" s="86"/>
      <c r="B33" s="87">
        <v>7221</v>
      </c>
      <c r="C33" s="135" t="s">
        <v>23</v>
      </c>
      <c r="D33" s="137">
        <v>0</v>
      </c>
      <c r="E33" s="137"/>
      <c r="F33" s="74" t="s">
        <v>182</v>
      </c>
    </row>
    <row r="34" spans="1:6" s="4" customFormat="1" ht="13.5" customHeight="1" hidden="1">
      <c r="A34" s="86">
        <v>723</v>
      </c>
      <c r="B34" s="86"/>
      <c r="C34" s="88" t="s">
        <v>154</v>
      </c>
      <c r="D34" s="147">
        <v>0</v>
      </c>
      <c r="E34" s="146"/>
      <c r="F34" s="74" t="s">
        <v>182</v>
      </c>
    </row>
    <row r="35" spans="1:6" s="119" customFormat="1" ht="13.5" customHeight="1" hidden="1">
      <c r="A35" s="86"/>
      <c r="B35" s="87">
        <v>7231</v>
      </c>
      <c r="C35" s="135" t="s">
        <v>28</v>
      </c>
      <c r="D35" s="138">
        <v>0</v>
      </c>
      <c r="E35" s="137"/>
      <c r="F35" s="74" t="s">
        <v>182</v>
      </c>
    </row>
    <row r="36" spans="1:6" s="119" customFormat="1" ht="13.5" customHeight="1" hidden="1">
      <c r="A36" s="100"/>
      <c r="B36" s="141"/>
      <c r="C36" s="140"/>
      <c r="E36" s="137"/>
      <c r="F36" s="136"/>
    </row>
    <row r="37" spans="1:5" s="4" customFormat="1" ht="13.5" customHeight="1" hidden="1">
      <c r="A37" s="155"/>
      <c r="B37" s="52"/>
      <c r="C37" s="49"/>
      <c r="E37" s="5"/>
    </row>
    <row r="38" spans="1:6" s="215" customFormat="1" ht="12.75">
      <c r="A38" s="86">
        <v>7</v>
      </c>
      <c r="B38" s="212"/>
      <c r="C38" s="213" t="s">
        <v>235</v>
      </c>
      <c r="D38" s="214">
        <f aca="true" t="shared" si="1" ref="D38:E40">D39</f>
        <v>0</v>
      </c>
      <c r="E38" s="234">
        <f t="shared" si="1"/>
        <v>66117.61</v>
      </c>
      <c r="F38" s="74" t="s">
        <v>182</v>
      </c>
    </row>
    <row r="39" spans="1:6" s="215" customFormat="1" ht="12.75">
      <c r="A39" s="86">
        <v>72</v>
      </c>
      <c r="B39" s="212"/>
      <c r="C39" s="213" t="s">
        <v>152</v>
      </c>
      <c r="D39" s="214">
        <f t="shared" si="1"/>
        <v>0</v>
      </c>
      <c r="E39" s="234">
        <f t="shared" si="1"/>
        <v>66117.61</v>
      </c>
      <c r="F39" s="74" t="s">
        <v>182</v>
      </c>
    </row>
    <row r="40" spans="1:6" s="215" customFormat="1" ht="12.75">
      <c r="A40" s="86">
        <v>723</v>
      </c>
      <c r="B40" s="212"/>
      <c r="C40" s="213" t="s">
        <v>154</v>
      </c>
      <c r="D40" s="214">
        <f t="shared" si="1"/>
        <v>0</v>
      </c>
      <c r="E40" s="234">
        <f t="shared" si="1"/>
        <v>66117.61</v>
      </c>
      <c r="F40" s="74" t="s">
        <v>182</v>
      </c>
    </row>
    <row r="41" spans="1:6" s="217" customFormat="1" ht="12.75">
      <c r="A41" s="259"/>
      <c r="B41" s="87">
        <v>7231</v>
      </c>
      <c r="C41" s="216" t="s">
        <v>28</v>
      </c>
      <c r="D41" s="242">
        <v>0</v>
      </c>
      <c r="E41" s="235">
        <v>66117.61</v>
      </c>
      <c r="F41" s="241" t="s">
        <v>182</v>
      </c>
    </row>
    <row r="42" spans="1:5" s="4" customFormat="1" ht="13.5" customHeight="1">
      <c r="A42" s="48"/>
      <c r="B42" s="24"/>
      <c r="C42" s="50"/>
      <c r="E42" s="5"/>
    </row>
    <row r="43" spans="1:5" s="4" customFormat="1" ht="13.5" customHeight="1">
      <c r="A43" s="48"/>
      <c r="B43" s="24"/>
      <c r="C43" s="50"/>
      <c r="E43" s="5"/>
    </row>
    <row r="44" spans="1:5" s="4" customFormat="1" ht="13.5" customHeight="1">
      <c r="A44" s="48"/>
      <c r="B44" s="24"/>
      <c r="C44" s="50"/>
      <c r="E44" s="5"/>
    </row>
    <row r="45" spans="1:5" s="4" customFormat="1" ht="13.5" customHeight="1">
      <c r="A45" s="48"/>
      <c r="B45" s="24"/>
      <c r="C45" s="50"/>
      <c r="E45" s="5"/>
    </row>
    <row r="46" spans="1:5" s="4" customFormat="1" ht="13.5" customHeight="1">
      <c r="A46" s="48"/>
      <c r="B46" s="24"/>
      <c r="C46" s="50"/>
      <c r="E46" s="5"/>
    </row>
    <row r="47" spans="1:5" s="4" customFormat="1" ht="13.5" customHeight="1">
      <c r="A47" s="48"/>
      <c r="B47" s="24"/>
      <c r="C47" s="50"/>
      <c r="E47" s="5"/>
    </row>
    <row r="48" spans="1:5" s="4" customFormat="1" ht="13.5" customHeight="1">
      <c r="A48" s="48"/>
      <c r="B48" s="24"/>
      <c r="C48" s="50"/>
      <c r="E48" s="5"/>
    </row>
    <row r="49" spans="1:5" s="4" customFormat="1" ht="13.5" customHeight="1">
      <c r="A49" s="48"/>
      <c r="B49" s="24"/>
      <c r="C49" s="50"/>
      <c r="E49" s="5"/>
    </row>
    <row r="50" spans="1:5" s="4" customFormat="1" ht="13.5" customHeight="1">
      <c r="A50" s="48"/>
      <c r="B50" s="24"/>
      <c r="C50" s="50"/>
      <c r="E50" s="5"/>
    </row>
    <row r="51" spans="1:5" s="4" customFormat="1" ht="13.5" customHeight="1">
      <c r="A51" s="48"/>
      <c r="B51" s="24"/>
      <c r="C51" s="50"/>
      <c r="E51" s="5"/>
    </row>
    <row r="52" spans="1:5" s="4" customFormat="1" ht="13.5" customHeight="1">
      <c r="A52" s="48"/>
      <c r="B52" s="24"/>
      <c r="C52" s="50"/>
      <c r="E52" s="5"/>
    </row>
    <row r="53" spans="1:5" s="4" customFormat="1" ht="13.5" customHeight="1">
      <c r="A53" s="48"/>
      <c r="B53" s="24"/>
      <c r="C53" s="50"/>
      <c r="E53" s="5"/>
    </row>
    <row r="54" spans="1:5" s="4" customFormat="1" ht="13.5" customHeight="1">
      <c r="A54" s="48"/>
      <c r="B54" s="24"/>
      <c r="C54" s="50"/>
      <c r="E54" s="5"/>
    </row>
    <row r="55" spans="1:5" s="4" customFormat="1" ht="13.5" customHeight="1">
      <c r="A55" s="48"/>
      <c r="B55" s="24"/>
      <c r="C55" s="50"/>
      <c r="E55" s="5"/>
    </row>
    <row r="56" spans="1:5" s="4" customFormat="1" ht="13.5" customHeight="1">
      <c r="A56" s="48"/>
      <c r="B56" s="24"/>
      <c r="C56" s="50"/>
      <c r="E56" s="5"/>
    </row>
    <row r="57" spans="1:5" s="4" customFormat="1" ht="13.5" customHeight="1">
      <c r="A57" s="48"/>
      <c r="B57" s="24"/>
      <c r="C57" s="50"/>
      <c r="E57" s="5"/>
    </row>
    <row r="58" spans="1:5" s="4" customFormat="1" ht="13.5" customHeight="1">
      <c r="A58" s="48"/>
      <c r="B58" s="24"/>
      <c r="C58" s="50"/>
      <c r="E58" s="5"/>
    </row>
    <row r="59" spans="1:5" s="4" customFormat="1" ht="13.5" customHeight="1">
      <c r="A59" s="48"/>
      <c r="B59" s="24"/>
      <c r="C59" s="50"/>
      <c r="E59" s="5"/>
    </row>
    <row r="60" spans="1:5" s="4" customFormat="1" ht="13.5" customHeight="1">
      <c r="A60" s="48"/>
      <c r="B60" s="24"/>
      <c r="C60" s="50"/>
      <c r="E60" s="5"/>
    </row>
    <row r="61" spans="1:5" s="4" customFormat="1" ht="13.5" customHeight="1">
      <c r="A61" s="48"/>
      <c r="B61" s="24"/>
      <c r="C61" s="50"/>
      <c r="E61" s="5"/>
    </row>
    <row r="62" spans="1:5" s="4" customFormat="1" ht="13.5" customHeight="1">
      <c r="A62" s="48"/>
      <c r="B62" s="24"/>
      <c r="C62" s="50"/>
      <c r="E62" s="5"/>
    </row>
    <row r="63" spans="1:5" s="4" customFormat="1" ht="18" customHeight="1">
      <c r="A63" s="260"/>
      <c r="B63" s="38"/>
      <c r="C63" s="38"/>
      <c r="E63" s="5"/>
    </row>
    <row r="64" spans="1:5" s="4" customFormat="1" ht="12.75">
      <c r="A64" s="261"/>
      <c r="B64" s="26"/>
      <c r="C64" s="14"/>
      <c r="E64" s="5"/>
    </row>
    <row r="65" spans="1:5" s="4" customFormat="1" ht="12.75">
      <c r="A65" s="261"/>
      <c r="B65" s="26"/>
      <c r="C65" s="16"/>
      <c r="E65" s="5"/>
    </row>
    <row r="66" spans="1:5" s="4" customFormat="1" ht="12.75">
      <c r="A66" s="261"/>
      <c r="B66" s="26"/>
      <c r="C66" s="16"/>
      <c r="E66" s="5"/>
    </row>
    <row r="67" spans="1:5" s="4" customFormat="1" ht="12.75">
      <c r="A67" s="261"/>
      <c r="B67" s="27"/>
      <c r="C67" s="22"/>
      <c r="E67" s="5"/>
    </row>
    <row r="68" spans="1:5" s="4" customFormat="1" ht="12.75">
      <c r="A68" s="261"/>
      <c r="B68" s="27"/>
      <c r="C68" s="14"/>
      <c r="E68" s="5"/>
    </row>
    <row r="69" spans="1:5" s="4" customFormat="1" ht="12.75">
      <c r="A69" s="261"/>
      <c r="B69" s="27"/>
      <c r="C69" s="23"/>
      <c r="E69" s="5"/>
    </row>
    <row r="70" spans="1:5" s="4" customFormat="1" ht="12.75" hidden="1">
      <c r="A70" s="261"/>
      <c r="B70" s="28"/>
      <c r="C70" s="17"/>
      <c r="E70" s="5"/>
    </row>
    <row r="71" spans="1:5" s="4" customFormat="1" ht="12.75" hidden="1">
      <c r="A71" s="261"/>
      <c r="B71" s="28"/>
      <c r="C71" s="17"/>
      <c r="E71" s="5"/>
    </row>
    <row r="72" spans="1:5" s="4" customFormat="1" ht="12.75">
      <c r="A72" s="261"/>
      <c r="B72" s="27"/>
      <c r="C72" s="23"/>
      <c r="E72" s="5"/>
    </row>
    <row r="73" spans="1:5" s="4" customFormat="1" ht="12.75" hidden="1">
      <c r="A73" s="261"/>
      <c r="B73" s="28"/>
      <c r="C73" s="17"/>
      <c r="E73" s="5"/>
    </row>
    <row r="74" spans="1:5" s="4" customFormat="1" ht="12.75">
      <c r="A74" s="261"/>
      <c r="B74" s="28"/>
      <c r="C74" s="14"/>
      <c r="E74" s="5"/>
    </row>
    <row r="75" spans="1:5" s="4" customFormat="1" ht="12.75">
      <c r="A75" s="261"/>
      <c r="B75" s="28"/>
      <c r="C75" s="23"/>
      <c r="E75" s="5"/>
    </row>
    <row r="76" spans="1:5" s="4" customFormat="1" ht="12.75" hidden="1">
      <c r="A76" s="261"/>
      <c r="B76" s="28"/>
      <c r="C76" s="17"/>
      <c r="E76" s="5"/>
    </row>
    <row r="77" spans="1:5" s="4" customFormat="1" ht="12.75" hidden="1">
      <c r="A77" s="261"/>
      <c r="B77" s="28"/>
      <c r="C77" s="17"/>
      <c r="E77" s="5"/>
    </row>
    <row r="78" spans="1:5" s="4" customFormat="1" ht="12.75">
      <c r="A78" s="261"/>
      <c r="B78" s="28"/>
      <c r="C78" s="23"/>
      <c r="E78" s="5"/>
    </row>
    <row r="79" spans="1:5" s="4" customFormat="1" ht="12.75" hidden="1">
      <c r="A79" s="261"/>
      <c r="B79" s="28"/>
      <c r="C79" s="17"/>
      <c r="E79" s="5"/>
    </row>
    <row r="80" spans="1:5" s="4" customFormat="1" ht="12.75" hidden="1">
      <c r="A80" s="261"/>
      <c r="B80" s="28"/>
      <c r="C80" s="17"/>
      <c r="E80" s="5"/>
    </row>
    <row r="81" spans="1:5" s="4" customFormat="1" ht="12.75">
      <c r="A81" s="261"/>
      <c r="B81" s="28"/>
      <c r="C81" s="23"/>
      <c r="E81" s="5"/>
    </row>
    <row r="82" spans="1:5" s="4" customFormat="1" ht="12.75" hidden="1">
      <c r="A82" s="261"/>
      <c r="B82" s="28"/>
      <c r="C82" s="17"/>
      <c r="E82" s="5"/>
    </row>
    <row r="83" spans="1:5" s="4" customFormat="1" ht="12.75" hidden="1">
      <c r="A83" s="261"/>
      <c r="B83" s="28"/>
      <c r="C83" s="17"/>
      <c r="E83" s="5"/>
    </row>
    <row r="84" spans="1:5" s="4" customFormat="1" ht="13.5" customHeight="1" hidden="1">
      <c r="A84" s="261"/>
      <c r="B84" s="28"/>
      <c r="C84" s="17"/>
      <c r="E84" s="5"/>
    </row>
    <row r="85" spans="1:5" s="4" customFormat="1" ht="13.5" customHeight="1">
      <c r="A85" s="261"/>
      <c r="B85" s="28"/>
      <c r="C85" s="16"/>
      <c r="E85" s="5"/>
    </row>
    <row r="86" spans="1:5" s="4" customFormat="1" ht="13.5" customHeight="1">
      <c r="A86" s="261"/>
      <c r="B86" s="28"/>
      <c r="C86" s="14"/>
      <c r="E86" s="5"/>
    </row>
    <row r="87" spans="1:5" s="4" customFormat="1" ht="26.25" customHeight="1">
      <c r="A87" s="261"/>
      <c r="B87" s="27"/>
      <c r="C87" s="200"/>
      <c r="E87" s="5"/>
    </row>
    <row r="88" spans="1:5" s="4" customFormat="1" ht="13.5" customHeight="1" hidden="1">
      <c r="A88" s="261"/>
      <c r="B88" s="28"/>
      <c r="C88" s="17"/>
      <c r="E88" s="5"/>
    </row>
    <row r="89" spans="1:5" s="4" customFormat="1" ht="13.5" customHeight="1">
      <c r="A89" s="261"/>
      <c r="B89" s="28"/>
      <c r="C89" s="16"/>
      <c r="E89" s="5"/>
    </row>
    <row r="90" spans="1:5" s="4" customFormat="1" ht="13.5" customHeight="1">
      <c r="A90" s="261"/>
      <c r="B90" s="28"/>
      <c r="C90" s="16"/>
      <c r="E90" s="5"/>
    </row>
    <row r="91" spans="1:5" s="4" customFormat="1" ht="13.5" customHeight="1">
      <c r="A91" s="261"/>
      <c r="B91" s="33"/>
      <c r="C91" s="23"/>
      <c r="E91" s="5"/>
    </row>
    <row r="92" spans="1:5" s="4" customFormat="1" ht="13.5" customHeight="1" hidden="1">
      <c r="A92" s="261"/>
      <c r="B92" s="29"/>
      <c r="C92" s="21"/>
      <c r="E92" s="5"/>
    </row>
    <row r="93" spans="1:5" s="4" customFormat="1" ht="13.5" customHeight="1">
      <c r="A93" s="261"/>
      <c r="B93" s="27"/>
      <c r="C93" s="22"/>
      <c r="E93" s="5"/>
    </row>
    <row r="94" spans="1:5" s="4" customFormat="1" ht="13.5" customHeight="1" hidden="1">
      <c r="A94" s="261"/>
      <c r="B94" s="28"/>
      <c r="C94" s="17"/>
      <c r="E94" s="5"/>
    </row>
    <row r="95" spans="1:5" s="4" customFormat="1" ht="28.5" customHeight="1">
      <c r="A95" s="261"/>
      <c r="B95" s="28"/>
      <c r="C95" s="53"/>
      <c r="E95" s="5"/>
    </row>
    <row r="96" spans="1:5" s="4" customFormat="1" ht="13.5" customHeight="1">
      <c r="A96" s="261"/>
      <c r="B96" s="28"/>
      <c r="C96" s="23"/>
      <c r="E96" s="5"/>
    </row>
    <row r="97" spans="1:5" s="4" customFormat="1" ht="13.5" customHeight="1" hidden="1">
      <c r="A97" s="261"/>
      <c r="B97" s="28"/>
      <c r="C97" s="17"/>
      <c r="E97" s="5"/>
    </row>
    <row r="98" spans="1:5" s="4" customFormat="1" ht="13.5" customHeight="1">
      <c r="A98" s="261"/>
      <c r="B98" s="28"/>
      <c r="C98" s="22"/>
      <c r="E98" s="5"/>
    </row>
    <row r="99" spans="1:5" s="4" customFormat="1" ht="13.5" customHeight="1" hidden="1">
      <c r="A99" s="261"/>
      <c r="B99" s="28"/>
      <c r="C99" s="17"/>
      <c r="E99" s="5"/>
    </row>
    <row r="100" spans="1:5" s="4" customFormat="1" ht="22.5" customHeight="1">
      <c r="A100" s="261"/>
      <c r="B100" s="28"/>
      <c r="C100" s="200"/>
      <c r="E100" s="5"/>
    </row>
    <row r="101" spans="1:5" s="4" customFormat="1" ht="13.5" customHeight="1" hidden="1">
      <c r="A101" s="261"/>
      <c r="B101" s="29"/>
      <c r="C101" s="21"/>
      <c r="E101" s="5"/>
    </row>
    <row r="102" spans="1:5" s="4" customFormat="1" ht="13.5" customHeight="1">
      <c r="A102" s="261"/>
      <c r="B102" s="29"/>
      <c r="C102" s="14"/>
      <c r="E102" s="5"/>
    </row>
    <row r="103" spans="1:5" s="4" customFormat="1" ht="13.5" customHeight="1">
      <c r="A103" s="261"/>
      <c r="B103" s="29"/>
      <c r="C103" s="34"/>
      <c r="E103" s="5"/>
    </row>
    <row r="104" spans="1:5" s="4" customFormat="1" ht="13.5" customHeight="1">
      <c r="A104" s="261"/>
      <c r="B104" s="27"/>
      <c r="C104" s="23"/>
      <c r="E104" s="5"/>
    </row>
    <row r="105" spans="1:5" s="4" customFormat="1" ht="13.5" customHeight="1" hidden="1">
      <c r="A105" s="261"/>
      <c r="B105" s="28"/>
      <c r="C105" s="17"/>
      <c r="E105" s="5"/>
    </row>
    <row r="106" spans="1:5" s="4" customFormat="1" ht="13.5" customHeight="1">
      <c r="A106" s="261"/>
      <c r="B106" s="28"/>
      <c r="C106" s="16"/>
      <c r="E106" s="5"/>
    </row>
    <row r="107" spans="1:5" s="4" customFormat="1" ht="13.5" customHeight="1">
      <c r="A107" s="261"/>
      <c r="B107" s="28"/>
      <c r="C107" s="14"/>
      <c r="E107" s="5"/>
    </row>
    <row r="108" spans="1:5" s="4" customFormat="1" ht="13.5" customHeight="1">
      <c r="A108" s="261"/>
      <c r="B108" s="27"/>
      <c r="C108" s="23"/>
      <c r="E108" s="5"/>
    </row>
    <row r="109" spans="1:5" s="4" customFormat="1" ht="13.5" customHeight="1" hidden="1">
      <c r="A109" s="261"/>
      <c r="B109" s="29"/>
      <c r="C109" s="17"/>
      <c r="E109" s="5"/>
    </row>
    <row r="110" spans="1:5" s="4" customFormat="1" ht="13.5" customHeight="1">
      <c r="A110" s="261"/>
      <c r="B110" s="29"/>
      <c r="C110" s="14"/>
      <c r="E110" s="5"/>
    </row>
    <row r="111" spans="1:5" s="4" customFormat="1" ht="22.5" customHeight="1">
      <c r="A111" s="261"/>
      <c r="B111" s="27"/>
      <c r="C111" s="200"/>
      <c r="E111" s="5"/>
    </row>
    <row r="112" spans="1:5" s="4" customFormat="1" ht="13.5" customHeight="1" hidden="1">
      <c r="A112" s="261"/>
      <c r="B112" s="28"/>
      <c r="C112" s="17"/>
      <c r="E112" s="5"/>
    </row>
    <row r="113" spans="1:5" s="4" customFormat="1" ht="13.5" customHeight="1">
      <c r="A113" s="261"/>
      <c r="B113" s="27"/>
      <c r="C113" s="23"/>
      <c r="E113" s="5"/>
    </row>
    <row r="114" spans="1:5" s="4" customFormat="1" ht="13.5" customHeight="1" hidden="1">
      <c r="A114" s="261"/>
      <c r="B114" s="28"/>
      <c r="C114" s="17"/>
      <c r="E114" s="5"/>
    </row>
    <row r="115" spans="1:5" s="4" customFormat="1" ht="13.5" customHeight="1" hidden="1">
      <c r="A115" s="261"/>
      <c r="B115" s="28"/>
      <c r="C115" s="17"/>
      <c r="E115" s="5"/>
    </row>
    <row r="116" spans="1:5" s="4" customFormat="1" ht="13.5" customHeight="1">
      <c r="A116" s="261"/>
      <c r="B116" s="26"/>
      <c r="C116" s="14"/>
      <c r="E116" s="5"/>
    </row>
    <row r="117" spans="1:5" s="4" customFormat="1" ht="13.5" customHeight="1">
      <c r="A117" s="261"/>
      <c r="B117" s="35"/>
      <c r="C117" s="14"/>
      <c r="E117" s="5"/>
    </row>
    <row r="118" spans="1:5" s="4" customFormat="1" ht="13.5" customHeight="1">
      <c r="A118" s="261"/>
      <c r="B118" s="35"/>
      <c r="C118" s="16"/>
      <c r="E118" s="5"/>
    </row>
    <row r="119" spans="1:5" s="4" customFormat="1" ht="13.5" customHeight="1">
      <c r="A119" s="261"/>
      <c r="B119" s="27"/>
      <c r="C119" s="22"/>
      <c r="E119" s="5"/>
    </row>
    <row r="120" spans="1:5" s="4" customFormat="1" ht="12.75" hidden="1">
      <c r="A120" s="261"/>
      <c r="B120" s="28"/>
      <c r="C120" s="17"/>
      <c r="E120" s="5"/>
    </row>
    <row r="121" spans="1:5" s="4" customFormat="1" ht="12.75">
      <c r="A121" s="261"/>
      <c r="B121" s="28"/>
      <c r="C121" s="14"/>
      <c r="E121" s="5"/>
    </row>
    <row r="122" spans="1:5" s="4" customFormat="1" ht="12.75">
      <c r="A122" s="261"/>
      <c r="B122" s="28"/>
      <c r="C122" s="16"/>
      <c r="E122" s="5"/>
    </row>
    <row r="123" spans="1:5" s="4" customFormat="1" ht="12.75">
      <c r="A123" s="261"/>
      <c r="B123" s="27"/>
      <c r="C123" s="23"/>
      <c r="E123" s="5"/>
    </row>
    <row r="124" spans="1:5" s="4" customFormat="1" ht="12.75" hidden="1">
      <c r="A124" s="261"/>
      <c r="B124" s="28"/>
      <c r="C124" s="17"/>
      <c r="E124" s="5"/>
    </row>
    <row r="125" spans="1:5" s="4" customFormat="1" ht="12.75" hidden="1">
      <c r="A125" s="261"/>
      <c r="B125" s="28"/>
      <c r="C125" s="17"/>
      <c r="E125" s="5"/>
    </row>
    <row r="126" spans="1:5" s="4" customFormat="1" ht="12.75" hidden="1">
      <c r="A126" s="261"/>
      <c r="B126" s="30"/>
      <c r="C126" s="11"/>
      <c r="E126" s="5"/>
    </row>
    <row r="127" spans="1:5" s="4" customFormat="1" ht="12.75" hidden="1">
      <c r="A127" s="261"/>
      <c r="B127" s="28"/>
      <c r="C127" s="17"/>
      <c r="E127" s="5"/>
    </row>
    <row r="128" spans="1:5" s="4" customFormat="1" ht="12.75" hidden="1">
      <c r="A128" s="261"/>
      <c r="B128" s="28"/>
      <c r="C128" s="17"/>
      <c r="E128" s="5"/>
    </row>
    <row r="129" spans="1:5" s="4" customFormat="1" ht="12.75" hidden="1">
      <c r="A129" s="261"/>
      <c r="B129" s="28"/>
      <c r="C129" s="17"/>
      <c r="E129" s="5"/>
    </row>
    <row r="130" spans="1:5" s="4" customFormat="1" ht="12.75">
      <c r="A130" s="261"/>
      <c r="B130" s="27"/>
      <c r="C130" s="23"/>
      <c r="E130" s="5"/>
    </row>
    <row r="131" spans="1:5" s="4" customFormat="1" ht="12.75" hidden="1">
      <c r="A131" s="261"/>
      <c r="B131" s="28"/>
      <c r="C131" s="17"/>
      <c r="E131" s="5"/>
    </row>
    <row r="132" spans="1:5" s="4" customFormat="1" ht="12.75">
      <c r="A132" s="261"/>
      <c r="B132" s="27"/>
      <c r="C132" s="23"/>
      <c r="E132" s="5"/>
    </row>
    <row r="133" spans="1:5" s="4" customFormat="1" ht="12.75" hidden="1">
      <c r="A133" s="261"/>
      <c r="B133" s="28"/>
      <c r="C133" s="17"/>
      <c r="E133" s="5"/>
    </row>
    <row r="134" spans="1:5" s="4" customFormat="1" ht="12.75" hidden="1">
      <c r="A134" s="261"/>
      <c r="B134" s="28"/>
      <c r="C134" s="17"/>
      <c r="E134" s="5"/>
    </row>
    <row r="135" spans="1:5" s="4" customFormat="1" ht="12.75">
      <c r="A135" s="261"/>
      <c r="B135" s="28"/>
      <c r="C135" s="17"/>
      <c r="E135" s="5"/>
    </row>
    <row r="136" spans="1:5" s="4" customFormat="1" ht="12.75">
      <c r="A136" s="261"/>
      <c r="B136" s="28"/>
      <c r="C136" s="17"/>
      <c r="E136" s="5"/>
    </row>
    <row r="137" spans="1:5" s="4" customFormat="1" ht="28.5" customHeight="1">
      <c r="A137" s="20"/>
      <c r="B137" s="25"/>
      <c r="C137" s="57"/>
      <c r="E137" s="5"/>
    </row>
    <row r="138" spans="1:5" s="4" customFormat="1" ht="12.75">
      <c r="A138" s="261"/>
      <c r="B138" s="28"/>
      <c r="C138" s="16"/>
      <c r="E138" s="5"/>
    </row>
    <row r="139" spans="1:5" s="4" customFormat="1" ht="12.75">
      <c r="A139" s="261"/>
      <c r="B139" s="36"/>
      <c r="C139" s="13"/>
      <c r="E139" s="5"/>
    </row>
    <row r="140" spans="1:5" s="4" customFormat="1" ht="12.75" hidden="1">
      <c r="A140" s="261"/>
      <c r="B140" s="28"/>
      <c r="C140" s="17"/>
      <c r="E140" s="5"/>
    </row>
    <row r="141" spans="1:5" s="4" customFormat="1" ht="12.75" hidden="1">
      <c r="A141" s="261"/>
      <c r="B141" s="30"/>
      <c r="C141" s="11"/>
      <c r="E141" s="5"/>
    </row>
    <row r="142" spans="1:5" s="4" customFormat="1" ht="12.75" hidden="1">
      <c r="A142" s="261"/>
      <c r="B142" s="30"/>
      <c r="C142" s="11"/>
      <c r="E142" s="5"/>
    </row>
    <row r="143" spans="1:5" s="4" customFormat="1" ht="12.75" hidden="1">
      <c r="A143" s="261"/>
      <c r="B143" s="28"/>
      <c r="C143" s="17"/>
      <c r="E143" s="5"/>
    </row>
    <row r="144" spans="1:5" s="4" customFormat="1" ht="12.75">
      <c r="A144" s="261"/>
      <c r="B144" s="27"/>
      <c r="C144" s="23"/>
      <c r="E144" s="5"/>
    </row>
    <row r="145" spans="1:5" s="4" customFormat="1" ht="12.75" hidden="1">
      <c r="A145" s="261"/>
      <c r="B145" s="28"/>
      <c r="C145" s="17"/>
      <c r="E145" s="5"/>
    </row>
    <row r="146" spans="1:5" s="4" customFormat="1" ht="12.75" hidden="1">
      <c r="A146" s="261"/>
      <c r="B146" s="28"/>
      <c r="C146" s="17"/>
      <c r="E146" s="5"/>
    </row>
    <row r="147" spans="1:5" s="4" customFormat="1" ht="12.75">
      <c r="A147" s="261"/>
      <c r="B147" s="27"/>
      <c r="C147" s="23"/>
      <c r="E147" s="5"/>
    </row>
    <row r="148" spans="1:5" s="4" customFormat="1" ht="12.75" hidden="1">
      <c r="A148" s="261"/>
      <c r="B148" s="28"/>
      <c r="C148" s="17"/>
      <c r="E148" s="5"/>
    </row>
    <row r="149" spans="1:5" s="4" customFormat="1" ht="12.75" hidden="1">
      <c r="A149" s="261"/>
      <c r="B149" s="30"/>
      <c r="C149" s="11"/>
      <c r="E149" s="5"/>
    </row>
    <row r="150" spans="1:5" s="4" customFormat="1" ht="12.75">
      <c r="A150" s="261"/>
      <c r="B150" s="27"/>
      <c r="C150" s="13"/>
      <c r="E150" s="5"/>
    </row>
    <row r="151" spans="1:5" s="4" customFormat="1" ht="12.75" hidden="1">
      <c r="A151" s="261"/>
      <c r="B151" s="29"/>
      <c r="C151" s="11"/>
      <c r="E151" s="5"/>
    </row>
    <row r="152" spans="1:5" s="4" customFormat="1" ht="12.75">
      <c r="A152" s="261"/>
      <c r="B152" s="27"/>
      <c r="C152" s="23"/>
      <c r="E152" s="5"/>
    </row>
    <row r="153" spans="1:5" s="4" customFormat="1" ht="12.75" hidden="1">
      <c r="A153" s="261"/>
      <c r="B153" s="28"/>
      <c r="C153" s="17"/>
      <c r="E153" s="5"/>
    </row>
    <row r="154" spans="1:5" s="4" customFormat="1" ht="12.75">
      <c r="A154" s="261"/>
      <c r="B154" s="28"/>
      <c r="C154" s="16"/>
      <c r="E154" s="5"/>
    </row>
    <row r="155" spans="1:5" s="4" customFormat="1" ht="12.75">
      <c r="A155" s="261"/>
      <c r="B155" s="29"/>
      <c r="C155" s="23"/>
      <c r="E155" s="5"/>
    </row>
    <row r="156" spans="1:5" s="4" customFormat="1" ht="12.75" hidden="1">
      <c r="A156" s="261"/>
      <c r="B156" s="29"/>
      <c r="C156" s="11"/>
      <c r="E156" s="5"/>
    </row>
    <row r="157" spans="1:5" s="4" customFormat="1" ht="12.75">
      <c r="A157" s="261"/>
      <c r="B157" s="29"/>
      <c r="C157" s="37"/>
      <c r="E157" s="5"/>
    </row>
    <row r="158" spans="1:5" s="4" customFormat="1" ht="12.75">
      <c r="A158" s="261"/>
      <c r="B158" s="27"/>
      <c r="C158" s="22"/>
      <c r="E158" s="5"/>
    </row>
    <row r="159" spans="1:5" s="4" customFormat="1" ht="12.75" hidden="1">
      <c r="A159" s="261"/>
      <c r="B159" s="28"/>
      <c r="C159" s="17"/>
      <c r="E159" s="5"/>
    </row>
    <row r="160" spans="1:5" s="4" customFormat="1" ht="12.75">
      <c r="A160" s="261"/>
      <c r="B160" s="36"/>
      <c r="C160" s="5"/>
      <c r="E160" s="5"/>
    </row>
    <row r="161" spans="1:5" s="4" customFormat="1" ht="11.25" customHeight="1" hidden="1">
      <c r="A161" s="261"/>
      <c r="B161" s="30"/>
      <c r="C161" s="11"/>
      <c r="E161" s="5"/>
    </row>
    <row r="162" spans="1:5" s="4" customFormat="1" ht="24" customHeight="1">
      <c r="A162" s="261"/>
      <c r="B162" s="30"/>
      <c r="C162" s="201"/>
      <c r="E162" s="5"/>
    </row>
    <row r="163" spans="1:5" s="4" customFormat="1" ht="15" customHeight="1">
      <c r="A163" s="261"/>
      <c r="B163" s="30"/>
      <c r="C163" s="201"/>
      <c r="E163" s="5"/>
    </row>
    <row r="164" spans="1:5" s="4" customFormat="1" ht="11.25" customHeight="1">
      <c r="A164" s="261"/>
      <c r="B164" s="36"/>
      <c r="C164" s="13"/>
      <c r="E164" s="5"/>
    </row>
    <row r="165" spans="1:5" s="4" customFormat="1" ht="12.75" hidden="1">
      <c r="A165" s="261"/>
      <c r="B165" s="30"/>
      <c r="C165" s="11"/>
      <c r="E165" s="5"/>
    </row>
    <row r="166" spans="1:5" s="4" customFormat="1" ht="13.5" customHeight="1">
      <c r="A166" s="261"/>
      <c r="B166" s="30"/>
      <c r="C166" s="2"/>
      <c r="E166" s="5"/>
    </row>
    <row r="167" spans="1:5" s="4" customFormat="1" ht="12.75" customHeight="1">
      <c r="A167" s="261"/>
      <c r="B167" s="30"/>
      <c r="C167" s="16"/>
      <c r="E167" s="5"/>
    </row>
    <row r="168" spans="1:5" s="4" customFormat="1" ht="12.75" customHeight="1">
      <c r="A168" s="261"/>
      <c r="B168" s="27"/>
      <c r="C168" s="22"/>
      <c r="E168" s="5"/>
    </row>
    <row r="169" spans="1:5" s="4" customFormat="1" ht="12.75" hidden="1">
      <c r="A169" s="261"/>
      <c r="B169" s="28"/>
      <c r="C169" s="17"/>
      <c r="E169" s="5"/>
    </row>
    <row r="170" spans="1:5" s="4" customFormat="1" ht="12.75">
      <c r="A170" s="261"/>
      <c r="B170" s="28"/>
      <c r="C170" s="37"/>
      <c r="E170" s="5"/>
    </row>
    <row r="171" spans="1:5" s="4" customFormat="1" ht="12.75">
      <c r="A171" s="261"/>
      <c r="B171" s="36"/>
      <c r="C171" s="13"/>
      <c r="E171" s="5"/>
    </row>
    <row r="172" spans="1:5" s="4" customFormat="1" ht="12.75" hidden="1">
      <c r="A172" s="261"/>
      <c r="B172" s="30"/>
      <c r="C172" s="11"/>
      <c r="E172" s="5"/>
    </row>
    <row r="173" spans="1:5" s="4" customFormat="1" ht="12.75" hidden="1">
      <c r="A173" s="261"/>
      <c r="B173" s="28"/>
      <c r="C173" s="17"/>
      <c r="E173" s="5"/>
    </row>
    <row r="174" spans="1:5" s="4" customFormat="1" ht="19.5" customHeight="1">
      <c r="A174" s="262"/>
      <c r="B174" s="15"/>
      <c r="C174" s="14"/>
      <c r="E174" s="5"/>
    </row>
    <row r="175" spans="1:5" s="4" customFormat="1" ht="15" customHeight="1">
      <c r="A175" s="261"/>
      <c r="B175" s="26"/>
      <c r="C175" s="14"/>
      <c r="E175" s="5"/>
    </row>
    <row r="176" spans="1:5" s="4" customFormat="1" ht="12.75">
      <c r="A176" s="261"/>
      <c r="B176" s="26"/>
      <c r="C176" s="16"/>
      <c r="E176" s="5"/>
    </row>
    <row r="177" spans="1:5" s="4" customFormat="1" ht="12.75">
      <c r="A177" s="261"/>
      <c r="B177" s="28"/>
      <c r="C177" s="14"/>
      <c r="E177" s="5"/>
    </row>
    <row r="178" spans="1:5" s="4" customFormat="1" ht="12.75">
      <c r="A178" s="261"/>
      <c r="B178" s="33"/>
      <c r="C178" s="23"/>
      <c r="E178" s="5"/>
    </row>
    <row r="179" spans="1:5" s="4" customFormat="1" ht="12.75">
      <c r="A179" s="261"/>
      <c r="B179" s="28"/>
      <c r="C179" s="16"/>
      <c r="E179" s="5"/>
    </row>
    <row r="180" spans="1:5" s="4" customFormat="1" ht="12.75">
      <c r="A180" s="261"/>
      <c r="B180" s="28"/>
      <c r="C180" s="16"/>
      <c r="E180" s="5"/>
    </row>
    <row r="181" spans="1:5" s="4" customFormat="1" ht="12.75">
      <c r="A181" s="261"/>
      <c r="B181" s="27"/>
      <c r="C181" s="22"/>
      <c r="E181" s="5"/>
    </row>
    <row r="182" spans="1:5" s="4" customFormat="1" ht="22.5" customHeight="1">
      <c r="A182" s="261"/>
      <c r="B182" s="28"/>
      <c r="C182" s="53"/>
      <c r="E182" s="5"/>
    </row>
    <row r="183" spans="1:5" s="4" customFormat="1" ht="12.75">
      <c r="A183" s="261"/>
      <c r="B183" s="28"/>
      <c r="C183" s="22"/>
      <c r="E183" s="5"/>
    </row>
    <row r="184" spans="1:5" s="4" customFormat="1" ht="12.75">
      <c r="A184" s="261"/>
      <c r="B184" s="29"/>
      <c r="C184" s="14"/>
      <c r="E184" s="5"/>
    </row>
    <row r="185" spans="1:5" s="4" customFormat="1" ht="12.75">
      <c r="A185" s="261"/>
      <c r="B185" s="29"/>
      <c r="C185" s="34"/>
      <c r="E185" s="5"/>
    </row>
    <row r="186" spans="1:5" s="4" customFormat="1" ht="12.75">
      <c r="A186" s="261"/>
      <c r="B186" s="27"/>
      <c r="C186" s="23"/>
      <c r="E186" s="5"/>
    </row>
    <row r="187" spans="1:5" s="4" customFormat="1" ht="13.5" customHeight="1">
      <c r="A187" s="261"/>
      <c r="B187" s="26"/>
      <c r="C187" s="14"/>
      <c r="E187" s="5"/>
    </row>
    <row r="188" spans="1:5" s="4" customFormat="1" ht="13.5" customHeight="1">
      <c r="A188" s="261"/>
      <c r="B188" s="28"/>
      <c r="C188" s="14"/>
      <c r="E188" s="5"/>
    </row>
    <row r="189" spans="1:5" s="4" customFormat="1" ht="13.5" customHeight="1">
      <c r="A189" s="261"/>
      <c r="B189" s="28"/>
      <c r="C189" s="16"/>
      <c r="E189" s="5"/>
    </row>
    <row r="190" spans="1:5" s="4" customFormat="1" ht="12.75">
      <c r="A190" s="261"/>
      <c r="B190" s="27"/>
      <c r="C190" s="23"/>
      <c r="E190" s="5"/>
    </row>
    <row r="191" spans="1:5" s="4" customFormat="1" ht="12.75">
      <c r="A191" s="261"/>
      <c r="B191" s="28"/>
      <c r="C191" s="16"/>
      <c r="E191" s="5"/>
    </row>
    <row r="192" spans="1:5" s="4" customFormat="1" ht="12.75">
      <c r="A192" s="261"/>
      <c r="B192" s="36"/>
      <c r="C192" s="13"/>
      <c r="E192" s="5"/>
    </row>
    <row r="193" spans="1:5" s="4" customFormat="1" ht="12.75">
      <c r="A193" s="261"/>
      <c r="B193" s="29"/>
      <c r="C193" s="37"/>
      <c r="E193" s="5"/>
    </row>
    <row r="194" spans="1:5" s="4" customFormat="1" ht="12.75">
      <c r="A194" s="261"/>
      <c r="B194" s="27"/>
      <c r="C194" s="22"/>
      <c r="E194" s="5"/>
    </row>
    <row r="195" spans="1:5" s="4" customFormat="1" ht="12.75">
      <c r="A195" s="261"/>
      <c r="B195" s="36"/>
      <c r="C195" s="39"/>
      <c r="E195" s="5"/>
    </row>
    <row r="196" spans="1:5" s="4" customFormat="1" ht="12.75">
      <c r="A196" s="261"/>
      <c r="B196" s="30"/>
      <c r="C196" s="2"/>
      <c r="E196" s="5"/>
    </row>
    <row r="197" spans="1:5" s="4" customFormat="1" ht="12.75">
      <c r="A197" s="261"/>
      <c r="B197" s="30"/>
      <c r="C197" s="16"/>
      <c r="E197" s="5"/>
    </row>
    <row r="198" spans="1:5" s="4" customFormat="1" ht="12.75">
      <c r="A198" s="261"/>
      <c r="B198" s="27"/>
      <c r="C198" s="22"/>
      <c r="E198" s="5"/>
    </row>
    <row r="199" spans="1:5" s="4" customFormat="1" ht="12.75">
      <c r="A199" s="261"/>
      <c r="B199" s="27"/>
      <c r="C199" s="22"/>
      <c r="E199" s="5"/>
    </row>
    <row r="200" spans="1:5" s="4" customFormat="1" ht="12.75">
      <c r="A200" s="261"/>
      <c r="B200" s="28"/>
      <c r="C200" s="17"/>
      <c r="E200" s="5"/>
    </row>
    <row r="201" spans="1:5" s="43" customFormat="1" ht="18" customHeight="1">
      <c r="A201" s="318"/>
      <c r="B201" s="318"/>
      <c r="C201" s="318"/>
      <c r="E201" s="232"/>
    </row>
    <row r="202" spans="1:5" s="4" customFormat="1" ht="28.5" customHeight="1">
      <c r="A202" s="20"/>
      <c r="B202" s="25"/>
      <c r="C202" s="57"/>
      <c r="E202" s="5"/>
    </row>
    <row r="203" spans="1:5" s="4" customFormat="1" ht="12.75">
      <c r="A203" s="261"/>
      <c r="B203" s="31"/>
      <c r="E203" s="5"/>
    </row>
    <row r="204" spans="1:5" s="4" customFormat="1" ht="12.75">
      <c r="A204" s="261"/>
      <c r="B204" s="41"/>
      <c r="C204" s="3"/>
      <c r="E204" s="5"/>
    </row>
    <row r="205" spans="1:5" s="4" customFormat="1" ht="12.75">
      <c r="A205" s="261"/>
      <c r="B205" s="41"/>
      <c r="C205" s="3"/>
      <c r="E205" s="5"/>
    </row>
    <row r="206" spans="1:5" s="4" customFormat="1" ht="17.25" customHeight="1">
      <c r="A206" s="261"/>
      <c r="B206" s="41"/>
      <c r="C206" s="3"/>
      <c r="E206" s="5"/>
    </row>
    <row r="207" spans="1:5" s="4" customFormat="1" ht="13.5" customHeight="1">
      <c r="A207" s="261"/>
      <c r="B207" s="41"/>
      <c r="C207" s="3"/>
      <c r="E207" s="5"/>
    </row>
    <row r="208" spans="1:5" s="4" customFormat="1" ht="12.75">
      <c r="A208" s="261"/>
      <c r="B208" s="41"/>
      <c r="C208" s="3"/>
      <c r="E208" s="5"/>
    </row>
    <row r="209" spans="1:5" s="4" customFormat="1" ht="12.75">
      <c r="A209" s="261"/>
      <c r="B209" s="31"/>
      <c r="E209" s="5"/>
    </row>
    <row r="210" spans="1:5" s="4" customFormat="1" ht="12.75">
      <c r="A210" s="261"/>
      <c r="B210" s="41"/>
      <c r="C210" s="3"/>
      <c r="E210" s="5"/>
    </row>
    <row r="211" spans="1:5" s="4" customFormat="1" ht="12.75">
      <c r="A211" s="261"/>
      <c r="B211" s="41"/>
      <c r="C211" s="42"/>
      <c r="E211" s="5"/>
    </row>
    <row r="212" spans="1:5" s="4" customFormat="1" ht="12.75">
      <c r="A212" s="261"/>
      <c r="B212" s="41"/>
      <c r="C212" s="3"/>
      <c r="E212" s="5"/>
    </row>
    <row r="213" spans="1:5" s="4" customFormat="1" ht="22.5" customHeight="1">
      <c r="A213" s="261"/>
      <c r="B213" s="41"/>
      <c r="C213" s="53"/>
      <c r="E213" s="5"/>
    </row>
    <row r="214" spans="1:5" s="4" customFormat="1" ht="22.5" customHeight="1">
      <c r="A214" s="261"/>
      <c r="B214" s="27"/>
      <c r="C214" s="200"/>
      <c r="E214" s="5"/>
    </row>
    <row r="215" spans="1:5" s="4" customFormat="1" ht="12.75">
      <c r="A215" s="261"/>
      <c r="B215" s="31"/>
      <c r="E215" s="5"/>
    </row>
    <row r="216" spans="1:5" s="4" customFormat="1" ht="12.75">
      <c r="A216" s="261"/>
      <c r="B216" s="31"/>
      <c r="E216" s="5"/>
    </row>
    <row r="217" spans="1:5" s="4" customFormat="1" ht="12.75">
      <c r="A217" s="261"/>
      <c r="B217" s="31"/>
      <c r="E217" s="5"/>
    </row>
    <row r="218" spans="1:5" s="4" customFormat="1" ht="12.75">
      <c r="A218" s="261"/>
      <c r="B218" s="31"/>
      <c r="E218" s="5"/>
    </row>
    <row r="219" spans="1:5" s="4" customFormat="1" ht="12.75">
      <c r="A219" s="261"/>
      <c r="B219" s="31"/>
      <c r="E219" s="5"/>
    </row>
    <row r="220" spans="1:5" s="4" customFormat="1" ht="12.75">
      <c r="A220" s="261"/>
      <c r="B220" s="31"/>
      <c r="E220" s="5"/>
    </row>
    <row r="221" spans="1:5" s="4" customFormat="1" ht="12.75">
      <c r="A221" s="261"/>
      <c r="B221" s="31"/>
      <c r="E221" s="5"/>
    </row>
    <row r="222" spans="1:5" s="4" customFormat="1" ht="12.75">
      <c r="A222" s="261"/>
      <c r="B222" s="31"/>
      <c r="E222" s="5"/>
    </row>
    <row r="223" spans="1:5" s="4" customFormat="1" ht="12.75">
      <c r="A223" s="261"/>
      <c r="B223" s="31"/>
      <c r="E223" s="5"/>
    </row>
    <row r="224" spans="1:5" s="4" customFormat="1" ht="12.75">
      <c r="A224" s="261"/>
      <c r="B224" s="31"/>
      <c r="E224" s="5"/>
    </row>
    <row r="225" spans="1:5" s="4" customFormat="1" ht="12.75">
      <c r="A225" s="261"/>
      <c r="B225" s="31"/>
      <c r="E225" s="5"/>
    </row>
    <row r="226" spans="1:5" s="4" customFormat="1" ht="12.75">
      <c r="A226" s="261"/>
      <c r="B226" s="31"/>
      <c r="E226" s="5"/>
    </row>
    <row r="227" spans="1:5" s="4" customFormat="1" ht="12.75">
      <c r="A227" s="261"/>
      <c r="B227" s="31"/>
      <c r="E227" s="5"/>
    </row>
    <row r="228" spans="1:5" s="4" customFormat="1" ht="12.75">
      <c r="A228" s="261"/>
      <c r="B228" s="31"/>
      <c r="E228" s="5"/>
    </row>
    <row r="229" spans="1:5" s="4" customFormat="1" ht="12.75">
      <c r="A229" s="261"/>
      <c r="B229" s="31"/>
      <c r="E229" s="5"/>
    </row>
    <row r="230" spans="1:5" s="4" customFormat="1" ht="12.75">
      <c r="A230" s="261"/>
      <c r="B230" s="31"/>
      <c r="E230" s="5"/>
    </row>
    <row r="231" spans="1:5" s="4" customFormat="1" ht="12.75">
      <c r="A231" s="261"/>
      <c r="B231" s="31"/>
      <c r="E231" s="5"/>
    </row>
    <row r="232" spans="1:5" s="4" customFormat="1" ht="12.75">
      <c r="A232" s="261"/>
      <c r="B232" s="31"/>
      <c r="E232" s="5"/>
    </row>
    <row r="233" spans="1:5" s="4" customFormat="1" ht="12.75">
      <c r="A233" s="261"/>
      <c r="B233" s="31"/>
      <c r="E233" s="5"/>
    </row>
    <row r="234" spans="1:5" s="4" customFormat="1" ht="12.75">
      <c r="A234" s="261"/>
      <c r="B234" s="31"/>
      <c r="E234" s="5"/>
    </row>
    <row r="235" spans="1:5" s="4" customFormat="1" ht="12.75">
      <c r="A235" s="261"/>
      <c r="B235" s="31"/>
      <c r="E235" s="5"/>
    </row>
    <row r="236" spans="1:5" s="4" customFormat="1" ht="12.75">
      <c r="A236" s="261"/>
      <c r="B236" s="31"/>
      <c r="E236" s="5"/>
    </row>
    <row r="237" spans="1:5" s="4" customFormat="1" ht="12.75">
      <c r="A237" s="261"/>
      <c r="B237" s="31"/>
      <c r="E237" s="5"/>
    </row>
    <row r="238" spans="1:5" s="4" customFormat="1" ht="12.75">
      <c r="A238" s="261"/>
      <c r="B238" s="31"/>
      <c r="E238" s="5"/>
    </row>
    <row r="239" spans="1:5" s="4" customFormat="1" ht="12.75">
      <c r="A239" s="261"/>
      <c r="B239" s="31"/>
      <c r="E239" s="5"/>
    </row>
    <row r="240" spans="1:5" s="4" customFormat="1" ht="12.75">
      <c r="A240" s="261"/>
      <c r="B240" s="31"/>
      <c r="E240" s="5"/>
    </row>
    <row r="241" spans="1:5" s="4" customFormat="1" ht="12.75">
      <c r="A241" s="261"/>
      <c r="B241" s="31"/>
      <c r="E241" s="5"/>
    </row>
    <row r="242" spans="1:5" s="4" customFormat="1" ht="12.75">
      <c r="A242" s="261"/>
      <c r="B242" s="31"/>
      <c r="E242" s="5"/>
    </row>
    <row r="243" spans="1:5" s="4" customFormat="1" ht="12.75">
      <c r="A243" s="261"/>
      <c r="B243" s="31"/>
      <c r="E243" s="5"/>
    </row>
    <row r="244" spans="1:5" s="4" customFormat="1" ht="12.75">
      <c r="A244" s="261"/>
      <c r="B244" s="31"/>
      <c r="E244" s="5"/>
    </row>
    <row r="245" spans="1:5" s="4" customFormat="1" ht="12.75">
      <c r="A245" s="261"/>
      <c r="B245" s="31"/>
      <c r="E245" s="5"/>
    </row>
    <row r="246" spans="1:5" s="4" customFormat="1" ht="12.75">
      <c r="A246" s="261"/>
      <c r="B246" s="31"/>
      <c r="E246" s="5"/>
    </row>
    <row r="247" spans="1:5" s="4" customFormat="1" ht="12.75">
      <c r="A247" s="261"/>
      <c r="B247" s="31"/>
      <c r="E247" s="5"/>
    </row>
    <row r="248" spans="1:5" s="4" customFormat="1" ht="12.75">
      <c r="A248" s="261"/>
      <c r="B248" s="31"/>
      <c r="E248" s="5"/>
    </row>
    <row r="249" spans="1:5" s="4" customFormat="1" ht="12.75">
      <c r="A249" s="261"/>
      <c r="B249" s="31"/>
      <c r="E249" s="5"/>
    </row>
    <row r="250" spans="1:5" s="4" customFormat="1" ht="12.75">
      <c r="A250" s="261"/>
      <c r="B250" s="31"/>
      <c r="E250" s="5"/>
    </row>
    <row r="251" spans="1:5" s="4" customFormat="1" ht="12.75">
      <c r="A251" s="261"/>
      <c r="B251" s="31"/>
      <c r="E251" s="5"/>
    </row>
    <row r="252" spans="1:5" s="4" customFormat="1" ht="12.75">
      <c r="A252" s="261"/>
      <c r="B252" s="31"/>
      <c r="E252" s="5"/>
    </row>
    <row r="253" spans="1:5" s="4" customFormat="1" ht="12.75">
      <c r="A253" s="261"/>
      <c r="B253" s="31"/>
      <c r="E253" s="5"/>
    </row>
    <row r="254" spans="1:5" s="4" customFormat="1" ht="12.75">
      <c r="A254" s="261"/>
      <c r="B254" s="31"/>
      <c r="E254" s="5"/>
    </row>
    <row r="255" spans="1:5" s="4" customFormat="1" ht="12.75">
      <c r="A255" s="261"/>
      <c r="B255" s="31"/>
      <c r="E255" s="5"/>
    </row>
    <row r="256" spans="1:5" s="4" customFormat="1" ht="12.75">
      <c r="A256" s="261"/>
      <c r="B256" s="31"/>
      <c r="E256" s="5"/>
    </row>
    <row r="257" spans="1:5" s="4" customFormat="1" ht="12.75">
      <c r="A257" s="261"/>
      <c r="B257" s="31"/>
      <c r="E257" s="5"/>
    </row>
    <row r="258" spans="1:5" s="4" customFormat="1" ht="12.75">
      <c r="A258" s="261"/>
      <c r="B258" s="31"/>
      <c r="E258" s="5"/>
    </row>
    <row r="259" spans="1:5" s="4" customFormat="1" ht="12.75">
      <c r="A259" s="261"/>
      <c r="B259" s="31"/>
      <c r="E259" s="5"/>
    </row>
    <row r="260" spans="1:5" s="4" customFormat="1" ht="12.75">
      <c r="A260" s="261"/>
      <c r="B260" s="31"/>
      <c r="E260" s="5"/>
    </row>
    <row r="261" spans="1:5" s="4" customFormat="1" ht="12.75">
      <c r="A261" s="261"/>
      <c r="B261" s="31"/>
      <c r="E261" s="5"/>
    </row>
    <row r="262" spans="1:5" s="4" customFormat="1" ht="12.75">
      <c r="A262" s="261"/>
      <c r="B262" s="31"/>
      <c r="E262" s="5"/>
    </row>
    <row r="263" spans="1:5" s="4" customFormat="1" ht="12.75">
      <c r="A263" s="261"/>
      <c r="B263" s="31"/>
      <c r="E263" s="5"/>
    </row>
    <row r="264" spans="1:5" s="4" customFormat="1" ht="12.75">
      <c r="A264" s="261"/>
      <c r="B264" s="31"/>
      <c r="E264" s="5"/>
    </row>
    <row r="265" spans="1:5" s="4" customFormat="1" ht="12.75">
      <c r="A265" s="261"/>
      <c r="B265" s="31"/>
      <c r="E265" s="5"/>
    </row>
    <row r="266" spans="1:5" s="4" customFormat="1" ht="12.75">
      <c r="A266" s="261"/>
      <c r="B266" s="31"/>
      <c r="E266" s="5"/>
    </row>
    <row r="267" spans="1:5" s="4" customFormat="1" ht="12.75">
      <c r="A267" s="261"/>
      <c r="B267" s="31"/>
      <c r="E267" s="5"/>
    </row>
    <row r="268" spans="1:5" s="4" customFormat="1" ht="12.75">
      <c r="A268" s="261"/>
      <c r="B268" s="31"/>
      <c r="E268" s="5"/>
    </row>
    <row r="269" spans="1:5" s="4" customFormat="1" ht="12.75">
      <c r="A269" s="261"/>
      <c r="B269" s="31"/>
      <c r="E269" s="5"/>
    </row>
    <row r="270" spans="1:5" s="4" customFormat="1" ht="12.75">
      <c r="A270" s="261"/>
      <c r="B270" s="31"/>
      <c r="E270" s="5"/>
    </row>
    <row r="271" spans="1:5" s="4" customFormat="1" ht="12.75">
      <c r="A271" s="261"/>
      <c r="B271" s="31"/>
      <c r="E271" s="5"/>
    </row>
    <row r="272" spans="1:5" s="4" customFormat="1" ht="12.75">
      <c r="A272" s="261"/>
      <c r="B272" s="31"/>
      <c r="E272" s="5"/>
    </row>
    <row r="273" spans="1:5" s="4" customFormat="1" ht="12.75">
      <c r="A273" s="261"/>
      <c r="B273" s="31"/>
      <c r="E273" s="5"/>
    </row>
    <row r="274" spans="1:5" s="4" customFormat="1" ht="12.75">
      <c r="A274" s="261"/>
      <c r="B274" s="31"/>
      <c r="E274" s="5"/>
    </row>
    <row r="275" spans="1:5" s="4" customFormat="1" ht="12.75">
      <c r="A275" s="261"/>
      <c r="B275" s="31"/>
      <c r="E275" s="5"/>
    </row>
    <row r="276" spans="1:5" s="4" customFormat="1" ht="12.75">
      <c r="A276" s="261"/>
      <c r="B276" s="31"/>
      <c r="E276" s="5"/>
    </row>
    <row r="277" spans="1:5" s="4" customFormat="1" ht="12.75">
      <c r="A277" s="261"/>
      <c r="B277" s="31"/>
      <c r="E277" s="5"/>
    </row>
    <row r="278" spans="1:5" s="4" customFormat="1" ht="12.75">
      <c r="A278" s="261"/>
      <c r="B278" s="31"/>
      <c r="E278" s="5"/>
    </row>
    <row r="279" spans="1:5" s="4" customFormat="1" ht="12.75">
      <c r="A279" s="261"/>
      <c r="B279" s="31"/>
      <c r="E279" s="5"/>
    </row>
    <row r="280" spans="1:5" s="4" customFormat="1" ht="12.75">
      <c r="A280" s="261"/>
      <c r="B280" s="31"/>
      <c r="E280" s="5"/>
    </row>
    <row r="281" spans="1:5" s="4" customFormat="1" ht="12.75">
      <c r="A281" s="261"/>
      <c r="B281" s="31"/>
      <c r="E281" s="5"/>
    </row>
    <row r="282" spans="1:5" s="4" customFormat="1" ht="12.75">
      <c r="A282" s="261"/>
      <c r="B282" s="31"/>
      <c r="E282" s="5"/>
    </row>
    <row r="283" spans="1:5" s="4" customFormat="1" ht="12.75">
      <c r="A283" s="261"/>
      <c r="B283" s="31"/>
      <c r="E283" s="5"/>
    </row>
    <row r="284" spans="1:5" s="4" customFormat="1" ht="12.75">
      <c r="A284" s="261"/>
      <c r="B284" s="31"/>
      <c r="E284" s="5"/>
    </row>
    <row r="285" spans="1:5" s="4" customFormat="1" ht="12.75">
      <c r="A285" s="261"/>
      <c r="B285" s="31"/>
      <c r="E285" s="5"/>
    </row>
    <row r="286" spans="1:5" s="4" customFormat="1" ht="12.75">
      <c r="A286" s="261"/>
      <c r="B286" s="31"/>
      <c r="E286" s="5"/>
    </row>
    <row r="287" spans="1:5" s="4" customFormat="1" ht="12.75">
      <c r="A287" s="261"/>
      <c r="B287" s="31"/>
      <c r="E287" s="5"/>
    </row>
    <row r="288" spans="1:5" s="4" customFormat="1" ht="12.75">
      <c r="A288" s="261"/>
      <c r="B288" s="31"/>
      <c r="E288" s="5"/>
    </row>
    <row r="289" spans="1:5" s="4" customFormat="1" ht="12.75">
      <c r="A289" s="261"/>
      <c r="B289" s="31"/>
      <c r="E289" s="5"/>
    </row>
    <row r="290" spans="1:5" s="4" customFormat="1" ht="12.75">
      <c r="A290" s="261"/>
      <c r="B290" s="31"/>
      <c r="E290" s="5"/>
    </row>
    <row r="291" spans="1:5" s="4" customFormat="1" ht="12.75">
      <c r="A291" s="261"/>
      <c r="B291" s="31"/>
      <c r="E291" s="5"/>
    </row>
    <row r="292" spans="1:5" s="4" customFormat="1" ht="12.75">
      <c r="A292" s="261"/>
      <c r="B292" s="31"/>
      <c r="E292" s="5"/>
    </row>
    <row r="293" spans="1:5" s="4" customFormat="1" ht="12.75">
      <c r="A293" s="261"/>
      <c r="B293" s="31"/>
      <c r="E293" s="5"/>
    </row>
    <row r="294" spans="1:5" s="4" customFormat="1" ht="12.75">
      <c r="A294" s="261"/>
      <c r="B294" s="31"/>
      <c r="E294" s="5"/>
    </row>
    <row r="295" spans="1:5" s="4" customFormat="1" ht="12.75">
      <c r="A295" s="261"/>
      <c r="B295" s="31"/>
      <c r="E295" s="5"/>
    </row>
    <row r="296" spans="1:5" s="4" customFormat="1" ht="12.75">
      <c r="A296" s="261"/>
      <c r="B296" s="31"/>
      <c r="E296" s="5"/>
    </row>
    <row r="297" spans="1:5" s="4" customFormat="1" ht="12.75">
      <c r="A297" s="261"/>
      <c r="B297" s="31"/>
      <c r="E297" s="5"/>
    </row>
    <row r="298" spans="1:5" s="4" customFormat="1" ht="12.75">
      <c r="A298" s="261"/>
      <c r="B298" s="31"/>
      <c r="E298" s="5"/>
    </row>
    <row r="299" spans="1:5" s="4" customFormat="1" ht="12.75">
      <c r="A299" s="261"/>
      <c r="B299" s="31"/>
      <c r="E299" s="5"/>
    </row>
    <row r="300" spans="1:5" s="4" customFormat="1" ht="12.75">
      <c r="A300" s="261"/>
      <c r="B300" s="31"/>
      <c r="E300" s="5"/>
    </row>
    <row r="301" spans="1:5" s="4" customFormat="1" ht="12.75">
      <c r="A301" s="261"/>
      <c r="B301" s="31"/>
      <c r="E301" s="5"/>
    </row>
    <row r="302" spans="1:5" s="4" customFormat="1" ht="12.75">
      <c r="A302" s="261"/>
      <c r="B302" s="31"/>
      <c r="E302" s="5"/>
    </row>
    <row r="303" spans="1:5" s="4" customFormat="1" ht="12.75">
      <c r="A303" s="261"/>
      <c r="B303" s="31"/>
      <c r="E303" s="5"/>
    </row>
    <row r="304" spans="1:5" s="4" customFormat="1" ht="12.75">
      <c r="A304" s="261"/>
      <c r="B304" s="31"/>
      <c r="E304" s="5"/>
    </row>
    <row r="305" spans="1:5" s="4" customFormat="1" ht="12.75">
      <c r="A305" s="261"/>
      <c r="B305" s="31"/>
      <c r="E305" s="5"/>
    </row>
    <row r="306" spans="1:5" s="4" customFormat="1" ht="12.75">
      <c r="A306" s="261"/>
      <c r="B306" s="31"/>
      <c r="E306" s="5"/>
    </row>
    <row r="307" spans="1:5" s="4" customFormat="1" ht="12.75">
      <c r="A307" s="261"/>
      <c r="B307" s="31"/>
      <c r="E307" s="5"/>
    </row>
    <row r="308" spans="1:5" s="4" customFormat="1" ht="12.75">
      <c r="A308" s="261"/>
      <c r="B308" s="31"/>
      <c r="E308" s="5"/>
    </row>
    <row r="309" spans="1:5" s="4" customFormat="1" ht="12.75">
      <c r="A309" s="261"/>
      <c r="B309" s="31"/>
      <c r="E309" s="5"/>
    </row>
    <row r="310" spans="1:5" s="4" customFormat="1" ht="12.75">
      <c r="A310" s="261"/>
      <c r="B310" s="31"/>
      <c r="E310" s="5"/>
    </row>
    <row r="311" spans="1:5" s="4" customFormat="1" ht="12.75">
      <c r="A311" s="261"/>
      <c r="B311" s="31"/>
      <c r="E311" s="5"/>
    </row>
    <row r="312" spans="1:5" s="4" customFormat="1" ht="12.75">
      <c r="A312" s="261"/>
      <c r="B312" s="31"/>
      <c r="E312" s="5"/>
    </row>
    <row r="313" spans="1:5" s="4" customFormat="1" ht="12.75">
      <c r="A313" s="261"/>
      <c r="B313" s="31"/>
      <c r="E313" s="5"/>
    </row>
    <row r="314" spans="1:5" s="4" customFormat="1" ht="12.75">
      <c r="A314" s="261"/>
      <c r="B314" s="31"/>
      <c r="E314" s="5"/>
    </row>
    <row r="315" spans="1:5" s="4" customFormat="1" ht="12.75">
      <c r="A315" s="261"/>
      <c r="B315" s="31"/>
      <c r="E315" s="5"/>
    </row>
    <row r="316" spans="1:5" s="4" customFormat="1" ht="12.75">
      <c r="A316" s="261"/>
      <c r="B316" s="31"/>
      <c r="E316" s="5"/>
    </row>
    <row r="317" spans="1:5" s="4" customFormat="1" ht="12.75">
      <c r="A317" s="261"/>
      <c r="B317" s="31"/>
      <c r="E317" s="5"/>
    </row>
    <row r="318" spans="1:5" s="4" customFormat="1" ht="12.75">
      <c r="A318" s="261"/>
      <c r="B318" s="31"/>
      <c r="E318" s="5"/>
    </row>
    <row r="319" spans="1:5" s="4" customFormat="1" ht="12.75">
      <c r="A319" s="261"/>
      <c r="B319" s="31"/>
      <c r="E319" s="5"/>
    </row>
    <row r="320" spans="1:5" s="4" customFormat="1" ht="12.75">
      <c r="A320" s="261"/>
      <c r="B320" s="31"/>
      <c r="E320" s="5"/>
    </row>
    <row r="321" spans="1:5" s="4" customFormat="1" ht="12.75">
      <c r="A321" s="261"/>
      <c r="B321" s="31"/>
      <c r="E321" s="5"/>
    </row>
    <row r="322" spans="1:5" s="4" customFormat="1" ht="12.75">
      <c r="A322" s="261"/>
      <c r="B322" s="31"/>
      <c r="E322" s="5"/>
    </row>
    <row r="323" spans="1:5" s="4" customFormat="1" ht="12.75">
      <c r="A323" s="261"/>
      <c r="B323" s="31"/>
      <c r="E323" s="5"/>
    </row>
    <row r="324" spans="1:5" s="4" customFormat="1" ht="12.75">
      <c r="A324" s="261"/>
      <c r="B324" s="31"/>
      <c r="E324" s="5"/>
    </row>
    <row r="325" spans="1:5" s="4" customFormat="1" ht="12.75">
      <c r="A325" s="261"/>
      <c r="B325" s="31"/>
      <c r="E325" s="5"/>
    </row>
    <row r="326" spans="1:5" s="4" customFormat="1" ht="12.75">
      <c r="A326" s="261"/>
      <c r="B326" s="31"/>
      <c r="E326" s="5"/>
    </row>
    <row r="327" spans="1:5" s="4" customFormat="1" ht="12.75">
      <c r="A327" s="261"/>
      <c r="B327" s="31"/>
      <c r="E327" s="5"/>
    </row>
    <row r="328" spans="1:5" s="4" customFormat="1" ht="12.75">
      <c r="A328" s="261"/>
      <c r="B328" s="31"/>
      <c r="E328" s="5"/>
    </row>
    <row r="329" spans="1:5" s="4" customFormat="1" ht="12.75">
      <c r="A329" s="261"/>
      <c r="B329" s="31"/>
      <c r="E329" s="5"/>
    </row>
    <row r="330" spans="1:5" s="4" customFormat="1" ht="12.75">
      <c r="A330" s="261"/>
      <c r="B330" s="31"/>
      <c r="E330" s="5"/>
    </row>
    <row r="331" spans="1:5" s="4" customFormat="1" ht="12.75">
      <c r="A331" s="261"/>
      <c r="B331" s="31"/>
      <c r="E331" s="5"/>
    </row>
    <row r="332" spans="1:5" s="4" customFormat="1" ht="12.75">
      <c r="A332" s="261"/>
      <c r="B332" s="31"/>
      <c r="E332" s="5"/>
    </row>
    <row r="333" spans="1:5" s="4" customFormat="1" ht="12.75">
      <c r="A333" s="261"/>
      <c r="B333" s="31"/>
      <c r="E333" s="5"/>
    </row>
    <row r="334" spans="1:5" s="4" customFormat="1" ht="12.75">
      <c r="A334" s="261"/>
      <c r="B334" s="31"/>
      <c r="E334" s="5"/>
    </row>
    <row r="335" spans="1:5" s="4" customFormat="1" ht="12.75">
      <c r="A335" s="261"/>
      <c r="B335" s="31"/>
      <c r="E335" s="5"/>
    </row>
    <row r="336" spans="1:5" s="4" customFormat="1" ht="12.75">
      <c r="A336" s="261"/>
      <c r="B336" s="31"/>
      <c r="E336" s="5"/>
    </row>
    <row r="337" spans="1:5" s="4" customFormat="1" ht="12.75">
      <c r="A337" s="261"/>
      <c r="B337" s="31"/>
      <c r="E337" s="5"/>
    </row>
    <row r="338" spans="1:5" s="4" customFormat="1" ht="12.75">
      <c r="A338" s="261"/>
      <c r="B338" s="31"/>
      <c r="E338" s="5"/>
    </row>
    <row r="339" spans="1:5" s="4" customFormat="1" ht="12.75">
      <c r="A339" s="261"/>
      <c r="B339" s="31"/>
      <c r="E339" s="5"/>
    </row>
    <row r="340" spans="1:5" s="4" customFormat="1" ht="12.75">
      <c r="A340" s="261"/>
      <c r="B340" s="31"/>
      <c r="E340" s="5"/>
    </row>
    <row r="341" spans="1:5" s="4" customFormat="1" ht="12.75">
      <c r="A341" s="261"/>
      <c r="B341" s="31"/>
      <c r="E341" s="5"/>
    </row>
    <row r="342" spans="1:5" s="4" customFormat="1" ht="12.75">
      <c r="A342" s="261"/>
      <c r="B342" s="31"/>
      <c r="E342" s="5"/>
    </row>
    <row r="343" spans="1:5" s="4" customFormat="1" ht="12.75">
      <c r="A343" s="261"/>
      <c r="B343" s="31"/>
      <c r="E343" s="5"/>
    </row>
    <row r="344" spans="1:5" s="4" customFormat="1" ht="12.75">
      <c r="A344" s="261"/>
      <c r="B344" s="31"/>
      <c r="E344" s="5"/>
    </row>
    <row r="345" spans="1:5" s="4" customFormat="1" ht="12.75">
      <c r="A345" s="261"/>
      <c r="B345" s="31"/>
      <c r="E345" s="5"/>
    </row>
    <row r="346" spans="1:5" s="4" customFormat="1" ht="12.75">
      <c r="A346" s="261"/>
      <c r="B346" s="31"/>
      <c r="E346" s="5"/>
    </row>
    <row r="347" spans="1:5" s="4" customFormat="1" ht="12.75">
      <c r="A347" s="261"/>
      <c r="B347" s="31"/>
      <c r="E347" s="5"/>
    </row>
    <row r="348" spans="1:5" s="4" customFormat="1" ht="12.75">
      <c r="A348" s="261"/>
      <c r="B348" s="31"/>
      <c r="E348" s="5"/>
    </row>
    <row r="349" spans="1:5" s="4" customFormat="1" ht="12.75">
      <c r="A349" s="261"/>
      <c r="B349" s="31"/>
      <c r="E349" s="5"/>
    </row>
    <row r="350" spans="1:5" s="4" customFormat="1" ht="12.75">
      <c r="A350" s="261"/>
      <c r="B350" s="31"/>
      <c r="E350" s="5"/>
    </row>
    <row r="351" spans="1:5" s="4" customFormat="1" ht="12.75">
      <c r="A351" s="261"/>
      <c r="B351" s="31"/>
      <c r="E351" s="5"/>
    </row>
    <row r="352" spans="1:5" s="4" customFormat="1" ht="12.75">
      <c r="A352" s="261"/>
      <c r="B352" s="31"/>
      <c r="E352" s="5"/>
    </row>
    <row r="353" spans="1:5" s="4" customFormat="1" ht="12.75">
      <c r="A353" s="261"/>
      <c r="B353" s="31"/>
      <c r="E353" s="5"/>
    </row>
    <row r="354" spans="1:5" s="4" customFormat="1" ht="12.75">
      <c r="A354" s="261"/>
      <c r="B354" s="31"/>
      <c r="E354" s="5"/>
    </row>
    <row r="355" spans="1:5" s="4" customFormat="1" ht="12.75">
      <c r="A355" s="261"/>
      <c r="B355" s="31"/>
      <c r="E355" s="5"/>
    </row>
    <row r="356" spans="1:5" s="4" customFormat="1" ht="12.75">
      <c r="A356" s="261"/>
      <c r="B356" s="31"/>
      <c r="E356" s="5"/>
    </row>
    <row r="357" spans="1:5" s="4" customFormat="1" ht="12.75">
      <c r="A357" s="261"/>
      <c r="B357" s="31"/>
      <c r="E357" s="5"/>
    </row>
    <row r="358" spans="1:5" s="4" customFormat="1" ht="12.75">
      <c r="A358" s="261"/>
      <c r="B358" s="31"/>
      <c r="E358" s="5"/>
    </row>
    <row r="359" spans="1:5" s="4" customFormat="1" ht="12.75">
      <c r="A359" s="261"/>
      <c r="B359" s="31"/>
      <c r="E359" s="5"/>
    </row>
    <row r="360" spans="1:5" s="4" customFormat="1" ht="12.75">
      <c r="A360" s="261"/>
      <c r="B360" s="31"/>
      <c r="E360" s="5"/>
    </row>
    <row r="361" spans="1:5" s="4" customFormat="1" ht="12.75">
      <c r="A361" s="261"/>
      <c r="B361" s="31"/>
      <c r="E361" s="5"/>
    </row>
    <row r="362" spans="1:5" s="4" customFormat="1" ht="12.75">
      <c r="A362" s="261"/>
      <c r="B362" s="31"/>
      <c r="E362" s="5"/>
    </row>
    <row r="363" spans="1:5" s="4" customFormat="1" ht="12.75">
      <c r="A363" s="261"/>
      <c r="B363" s="31"/>
      <c r="E363" s="5"/>
    </row>
    <row r="364" spans="1:5" s="4" customFormat="1" ht="12.75">
      <c r="A364" s="261"/>
      <c r="B364" s="31"/>
      <c r="E364" s="5"/>
    </row>
    <row r="365" spans="1:5" s="4" customFormat="1" ht="12.75">
      <c r="A365" s="261"/>
      <c r="B365" s="31"/>
      <c r="E365" s="5"/>
    </row>
    <row r="366" spans="1:5" s="4" customFormat="1" ht="12.75">
      <c r="A366" s="261"/>
      <c r="B366" s="31"/>
      <c r="E366" s="5"/>
    </row>
    <row r="367" spans="1:5" s="4" customFormat="1" ht="12.75">
      <c r="A367" s="261"/>
      <c r="B367" s="31"/>
      <c r="E367" s="5"/>
    </row>
    <row r="368" spans="1:5" s="4" customFormat="1" ht="12.75">
      <c r="A368" s="261"/>
      <c r="B368" s="31"/>
      <c r="E368" s="5"/>
    </row>
    <row r="369" spans="1:5" s="4" customFormat="1" ht="12.75">
      <c r="A369" s="261"/>
      <c r="B369" s="31"/>
      <c r="E369" s="5"/>
    </row>
    <row r="370" spans="1:5" s="4" customFormat="1" ht="12.75">
      <c r="A370" s="261"/>
      <c r="B370" s="31"/>
      <c r="E370" s="5"/>
    </row>
    <row r="371" spans="1:5" s="4" customFormat="1" ht="12.75">
      <c r="A371" s="261"/>
      <c r="B371" s="31"/>
      <c r="E371" s="5"/>
    </row>
    <row r="372" spans="1:5" s="4" customFormat="1" ht="12.75">
      <c r="A372" s="261"/>
      <c r="B372" s="31"/>
      <c r="E372" s="5"/>
    </row>
    <row r="373" spans="1:5" s="4" customFormat="1" ht="12.75">
      <c r="A373" s="261"/>
      <c r="B373" s="31"/>
      <c r="E373" s="5"/>
    </row>
    <row r="374" spans="1:5" s="4" customFormat="1" ht="12.75">
      <c r="A374" s="261"/>
      <c r="B374" s="31"/>
      <c r="E374" s="5"/>
    </row>
    <row r="375" spans="1:5" s="4" customFormat="1" ht="12.75">
      <c r="A375" s="261"/>
      <c r="B375" s="31"/>
      <c r="E375" s="5"/>
    </row>
    <row r="376" spans="1:5" s="4" customFormat="1" ht="12.75">
      <c r="A376" s="261"/>
      <c r="B376" s="31"/>
      <c r="E376" s="5"/>
    </row>
    <row r="377" spans="1:5" s="4" customFormat="1" ht="12.75">
      <c r="A377" s="261"/>
      <c r="B377" s="31"/>
      <c r="E377" s="5"/>
    </row>
    <row r="378" spans="1:5" s="4" customFormat="1" ht="12.75">
      <c r="A378" s="261"/>
      <c r="B378" s="31"/>
      <c r="E378" s="5"/>
    </row>
    <row r="379" spans="1:5" s="4" customFormat="1" ht="12.75">
      <c r="A379" s="261"/>
      <c r="B379" s="31"/>
      <c r="E379" s="5"/>
    </row>
    <row r="380" spans="1:5" s="4" customFormat="1" ht="12.75">
      <c r="A380" s="261"/>
      <c r="B380" s="31"/>
      <c r="E380" s="5"/>
    </row>
    <row r="381" spans="1:5" s="4" customFormat="1" ht="12.75">
      <c r="A381" s="261"/>
      <c r="B381" s="31"/>
      <c r="E381" s="5"/>
    </row>
    <row r="382" spans="1:5" s="4" customFormat="1" ht="12.75">
      <c r="A382" s="261"/>
      <c r="B382" s="31"/>
      <c r="E382" s="5"/>
    </row>
    <row r="383" spans="1:5" s="4" customFormat="1" ht="12.75">
      <c r="A383" s="261"/>
      <c r="B383" s="31"/>
      <c r="E383" s="5"/>
    </row>
    <row r="384" spans="1:5" s="4" customFormat="1" ht="12.75">
      <c r="A384" s="261"/>
      <c r="B384" s="31"/>
      <c r="E384" s="5"/>
    </row>
    <row r="385" spans="1:5" s="4" customFormat="1" ht="12.75">
      <c r="A385" s="261"/>
      <c r="B385" s="31"/>
      <c r="E385" s="5"/>
    </row>
    <row r="386" spans="1:5" s="4" customFormat="1" ht="12.75">
      <c r="A386" s="261"/>
      <c r="B386" s="31"/>
      <c r="E386" s="5"/>
    </row>
    <row r="387" spans="1:5" s="4" customFormat="1" ht="12.75">
      <c r="A387" s="261"/>
      <c r="B387" s="31"/>
      <c r="E387" s="5"/>
    </row>
    <row r="388" spans="1:5" s="4" customFormat="1" ht="12.75">
      <c r="A388" s="261"/>
      <c r="B388" s="31"/>
      <c r="E388" s="5"/>
    </row>
    <row r="389" spans="1:5" s="4" customFormat="1" ht="12.75">
      <c r="A389" s="261"/>
      <c r="B389" s="31"/>
      <c r="E389" s="5"/>
    </row>
    <row r="390" spans="1:5" s="4" customFormat="1" ht="12.75">
      <c r="A390" s="261"/>
      <c r="B390" s="31"/>
      <c r="E390" s="5"/>
    </row>
    <row r="391" spans="1:5" s="4" customFormat="1" ht="12.75">
      <c r="A391" s="261"/>
      <c r="B391" s="31"/>
      <c r="E391" s="5"/>
    </row>
    <row r="392" spans="1:5" s="4" customFormat="1" ht="12.75">
      <c r="A392" s="261"/>
      <c r="B392" s="31"/>
      <c r="E392" s="5"/>
    </row>
    <row r="393" spans="1:5" s="4" customFormat="1" ht="12.75">
      <c r="A393" s="261"/>
      <c r="B393" s="31"/>
      <c r="E393" s="5"/>
    </row>
    <row r="394" spans="1:5" s="4" customFormat="1" ht="12.75">
      <c r="A394" s="261"/>
      <c r="B394" s="31"/>
      <c r="E394" s="5"/>
    </row>
    <row r="395" spans="1:5" s="4" customFormat="1" ht="12.75">
      <c r="A395" s="261"/>
      <c r="B395" s="31"/>
      <c r="E395" s="5"/>
    </row>
    <row r="396" spans="1:5" s="4" customFormat="1" ht="12.75">
      <c r="A396" s="261"/>
      <c r="B396" s="31"/>
      <c r="E396" s="5"/>
    </row>
    <row r="397" spans="1:5" s="4" customFormat="1" ht="12.75">
      <c r="A397" s="261"/>
      <c r="B397" s="31"/>
      <c r="E397" s="5"/>
    </row>
    <row r="398" spans="1:5" s="4" customFormat="1" ht="12.75">
      <c r="A398" s="261"/>
      <c r="B398" s="31"/>
      <c r="E398" s="5"/>
    </row>
    <row r="399" spans="1:5" s="4" customFormat="1" ht="12.75">
      <c r="A399" s="261"/>
      <c r="B399" s="31"/>
      <c r="E399" s="5"/>
    </row>
    <row r="400" spans="1:5" s="4" customFormat="1" ht="12.75">
      <c r="A400" s="261"/>
      <c r="B400" s="31"/>
      <c r="E400" s="5"/>
    </row>
    <row r="401" spans="1:5" s="4" customFormat="1" ht="12.75">
      <c r="A401" s="261"/>
      <c r="B401" s="31"/>
      <c r="E401" s="5"/>
    </row>
    <row r="402" spans="1:5" s="4" customFormat="1" ht="12.75">
      <c r="A402" s="261"/>
      <c r="B402" s="31"/>
      <c r="E402" s="5"/>
    </row>
    <row r="403" spans="1:5" s="4" customFormat="1" ht="12.75">
      <c r="A403" s="261"/>
      <c r="B403" s="31"/>
      <c r="E403" s="5"/>
    </row>
    <row r="404" spans="1:5" s="4" customFormat="1" ht="12.75">
      <c r="A404" s="261"/>
      <c r="B404" s="31"/>
      <c r="E404" s="5"/>
    </row>
    <row r="405" spans="1:5" s="4" customFormat="1" ht="12.75">
      <c r="A405" s="261"/>
      <c r="B405" s="31"/>
      <c r="E405" s="5"/>
    </row>
    <row r="406" spans="1:5" s="4" customFormat="1" ht="12.75">
      <c r="A406" s="261"/>
      <c r="B406" s="31"/>
      <c r="E406" s="5"/>
    </row>
    <row r="407" spans="1:5" s="4" customFormat="1" ht="12.75">
      <c r="A407" s="261"/>
      <c r="B407" s="31"/>
      <c r="E407" s="5"/>
    </row>
    <row r="408" spans="1:5" s="4" customFormat="1" ht="12.75">
      <c r="A408" s="261"/>
      <c r="B408" s="31"/>
      <c r="E408" s="5"/>
    </row>
    <row r="409" spans="1:5" s="4" customFormat="1" ht="12.75">
      <c r="A409" s="261"/>
      <c r="B409" s="31"/>
      <c r="E409" s="5"/>
    </row>
    <row r="410" spans="1:5" s="4" customFormat="1" ht="12.75">
      <c r="A410" s="261"/>
      <c r="B410" s="31"/>
      <c r="E410" s="5"/>
    </row>
    <row r="411" spans="1:5" s="4" customFormat="1" ht="12.75">
      <c r="A411" s="261"/>
      <c r="B411" s="31"/>
      <c r="E411" s="5"/>
    </row>
    <row r="412" spans="1:5" s="4" customFormat="1" ht="12.75">
      <c r="A412" s="261"/>
      <c r="B412" s="31"/>
      <c r="E412" s="5"/>
    </row>
    <row r="413" spans="1:5" s="4" customFormat="1" ht="12.75">
      <c r="A413" s="261"/>
      <c r="B413" s="31"/>
      <c r="E413" s="5"/>
    </row>
    <row r="414" spans="1:5" s="4" customFormat="1" ht="12.75">
      <c r="A414" s="261"/>
      <c r="B414" s="31"/>
      <c r="E414" s="5"/>
    </row>
    <row r="415" spans="1:5" s="4" customFormat="1" ht="12.75">
      <c r="A415" s="261"/>
      <c r="B415" s="31"/>
      <c r="E415" s="5"/>
    </row>
    <row r="416" spans="1:5" s="4" customFormat="1" ht="12.75">
      <c r="A416" s="261"/>
      <c r="B416" s="31"/>
      <c r="E416" s="5"/>
    </row>
    <row r="417" spans="1:5" s="4" customFormat="1" ht="12.75">
      <c r="A417" s="261"/>
      <c r="B417" s="31"/>
      <c r="E417" s="5"/>
    </row>
    <row r="418" spans="1:5" s="4" customFormat="1" ht="12.75">
      <c r="A418" s="261"/>
      <c r="B418" s="31"/>
      <c r="E418" s="5"/>
    </row>
    <row r="419" spans="1:5" s="4" customFormat="1" ht="12.75">
      <c r="A419" s="261"/>
      <c r="B419" s="31"/>
      <c r="E419" s="5"/>
    </row>
    <row r="420" spans="1:5" s="4" customFormat="1" ht="12.75">
      <c r="A420" s="261"/>
      <c r="B420" s="31"/>
      <c r="E420" s="5"/>
    </row>
    <row r="421" spans="1:5" s="4" customFormat="1" ht="12.75">
      <c r="A421" s="261"/>
      <c r="B421" s="31"/>
      <c r="E421" s="5"/>
    </row>
    <row r="422" spans="1:5" s="4" customFormat="1" ht="12.75">
      <c r="A422" s="261"/>
      <c r="B422" s="31"/>
      <c r="E422" s="5"/>
    </row>
    <row r="423" spans="1:5" s="4" customFormat="1" ht="12.75">
      <c r="A423" s="261"/>
      <c r="B423" s="31"/>
      <c r="E423" s="5"/>
    </row>
    <row r="424" spans="1:5" s="4" customFormat="1" ht="12.75">
      <c r="A424" s="261"/>
      <c r="B424" s="31"/>
      <c r="E424" s="5"/>
    </row>
    <row r="425" spans="1:5" s="4" customFormat="1" ht="12.75">
      <c r="A425" s="261"/>
      <c r="B425" s="31"/>
      <c r="E425" s="5"/>
    </row>
    <row r="426" spans="1:5" s="4" customFormat="1" ht="12.75">
      <c r="A426" s="261"/>
      <c r="B426" s="31"/>
      <c r="E426" s="5"/>
    </row>
    <row r="427" spans="1:5" s="4" customFormat="1" ht="12.75">
      <c r="A427" s="261"/>
      <c r="B427" s="31"/>
      <c r="E427" s="5"/>
    </row>
    <row r="428" spans="1:5" s="4" customFormat="1" ht="12.75">
      <c r="A428" s="261"/>
      <c r="B428" s="31"/>
      <c r="E428" s="5"/>
    </row>
    <row r="429" spans="1:5" s="4" customFormat="1" ht="12.75">
      <c r="A429" s="261"/>
      <c r="B429" s="31"/>
      <c r="E429" s="5"/>
    </row>
    <row r="430" spans="1:5" s="4" customFormat="1" ht="12.75">
      <c r="A430" s="261"/>
      <c r="B430" s="31"/>
      <c r="E430" s="5"/>
    </row>
    <row r="431" spans="1:5" s="4" customFormat="1" ht="12.75">
      <c r="A431" s="261"/>
      <c r="B431" s="31"/>
      <c r="E431" s="5"/>
    </row>
    <row r="432" spans="1:5" s="4" customFormat="1" ht="12.75">
      <c r="A432" s="261"/>
      <c r="B432" s="31"/>
      <c r="E432" s="5"/>
    </row>
    <row r="433" spans="1:5" s="4" customFormat="1" ht="12.75">
      <c r="A433" s="261"/>
      <c r="B433" s="31"/>
      <c r="E433" s="5"/>
    </row>
    <row r="434" spans="1:5" s="4" customFormat="1" ht="12.75">
      <c r="A434" s="261"/>
      <c r="B434" s="31"/>
      <c r="E434" s="5"/>
    </row>
    <row r="435" spans="1:5" s="4" customFormat="1" ht="12.75">
      <c r="A435" s="261"/>
      <c r="B435" s="31"/>
      <c r="E435" s="5"/>
    </row>
    <row r="436" spans="1:5" s="4" customFormat="1" ht="12.75">
      <c r="A436" s="261"/>
      <c r="B436" s="31"/>
      <c r="E436" s="5"/>
    </row>
    <row r="437" spans="1:5" s="4" customFormat="1" ht="12.75">
      <c r="A437" s="261"/>
      <c r="B437" s="31"/>
      <c r="E437" s="5"/>
    </row>
    <row r="438" spans="1:5" s="4" customFormat="1" ht="12.75">
      <c r="A438" s="261"/>
      <c r="B438" s="31"/>
      <c r="E438" s="5"/>
    </row>
    <row r="439" spans="1:5" s="4" customFormat="1" ht="12.75">
      <c r="A439" s="261"/>
      <c r="B439" s="31"/>
      <c r="E439" s="5"/>
    </row>
    <row r="440" spans="1:5" s="4" customFormat="1" ht="12.75">
      <c r="A440" s="261"/>
      <c r="B440" s="31"/>
      <c r="E440" s="5"/>
    </row>
  </sheetData>
  <sheetProtection/>
  <mergeCells count="3">
    <mergeCell ref="A1:F1"/>
    <mergeCell ref="A2:F2"/>
    <mergeCell ref="A201:C201"/>
  </mergeCells>
  <printOptions horizontalCentered="1"/>
  <pageMargins left="0.2362204724409449" right="0.2362204724409449" top="0.6299212598425197" bottom="0.57" header="0.5118110236220472" footer="0.27"/>
  <pageSetup firstPageNumber="493" useFirstPageNumber="1" horizontalDpi="300" verticalDpi="3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1"/>
  <sheetViews>
    <sheetView workbookViewId="0" topLeftCell="A1">
      <selection activeCell="B22" sqref="B22"/>
    </sheetView>
  </sheetViews>
  <sheetFormatPr defaultColWidth="11.421875" defaultRowHeight="12.75"/>
  <cols>
    <col min="1" max="1" width="4.00390625" style="266" bestFit="1" customWidth="1"/>
    <col min="2" max="2" width="4.421875" style="71" customWidth="1"/>
    <col min="3" max="3" width="45.8515625" style="0" customWidth="1"/>
    <col min="4" max="4" width="13.8515625" style="0" customWidth="1"/>
    <col min="5" max="5" width="14.00390625" style="229" customWidth="1"/>
    <col min="6" max="6" width="9.28125" style="0" bestFit="1" customWidth="1"/>
  </cols>
  <sheetData>
    <row r="1" spans="1:6" s="4" customFormat="1" ht="34.5" customHeight="1">
      <c r="A1" s="319" t="s">
        <v>95</v>
      </c>
      <c r="B1" s="319"/>
      <c r="C1" s="319"/>
      <c r="D1" s="319"/>
      <c r="E1" s="319"/>
      <c r="F1" s="319"/>
    </row>
    <row r="2" spans="1:6" s="4" customFormat="1" ht="28.5" customHeight="1">
      <c r="A2" s="263"/>
      <c r="B2" s="25"/>
      <c r="C2" s="264" t="s">
        <v>244</v>
      </c>
      <c r="D2" s="286" t="s">
        <v>241</v>
      </c>
      <c r="E2" s="287" t="s">
        <v>242</v>
      </c>
      <c r="F2" s="288" t="s">
        <v>243</v>
      </c>
    </row>
    <row r="3" spans="1:10" s="4" customFormat="1" ht="21" customHeight="1">
      <c r="A3" s="261">
        <v>3</v>
      </c>
      <c r="B3" s="77"/>
      <c r="C3" s="78" t="s">
        <v>45</v>
      </c>
      <c r="D3" s="2">
        <f>D4+D13+D44+D50+D56+D59</f>
        <v>1054717000</v>
      </c>
      <c r="E3" s="2">
        <f>E4+E13+E44+E50+E56+E59</f>
        <v>381341331.92</v>
      </c>
      <c r="F3" s="75">
        <f>E3/D3*100</f>
        <v>36.15579647621116</v>
      </c>
      <c r="H3" s="208"/>
      <c r="I3" s="5"/>
      <c r="J3" s="5"/>
    </row>
    <row r="4" spans="1:6" s="4" customFormat="1" ht="13.5" customHeight="1">
      <c r="A4" s="265">
        <v>31</v>
      </c>
      <c r="B4" s="63"/>
      <c r="C4" s="51" t="s">
        <v>46</v>
      </c>
      <c r="D4" s="2">
        <f>D5+D8+D10</f>
        <v>27820000</v>
      </c>
      <c r="E4" s="2">
        <f>E5+E8+E10</f>
        <v>13582661.200000001</v>
      </c>
      <c r="F4" s="75">
        <f aca="true" t="shared" si="0" ref="F4:F66">E4/D4*100</f>
        <v>48.82336879942488</v>
      </c>
    </row>
    <row r="5" spans="1:6" s="4" customFormat="1" ht="12.75">
      <c r="A5" s="265">
        <v>311</v>
      </c>
      <c r="B5" s="63"/>
      <c r="C5" s="51" t="s">
        <v>155</v>
      </c>
      <c r="D5" s="148">
        <f>SUM(D6:D7)</f>
        <v>22520000</v>
      </c>
      <c r="E5" s="148">
        <f>SUM(E6:E7)</f>
        <v>10682409.4</v>
      </c>
      <c r="F5" s="75">
        <f t="shared" si="0"/>
        <v>47.43521047957371</v>
      </c>
    </row>
    <row r="6" spans="1:6" s="119" customFormat="1" ht="12.75">
      <c r="A6" s="131"/>
      <c r="B6" s="199">
        <v>3111</v>
      </c>
      <c r="C6" s="104" t="s">
        <v>47</v>
      </c>
      <c r="D6" s="245">
        <v>22500000</v>
      </c>
      <c r="E6" s="137">
        <v>10672611.56</v>
      </c>
      <c r="F6" s="244">
        <f t="shared" si="0"/>
        <v>47.43382915555556</v>
      </c>
    </row>
    <row r="7" spans="1:6" s="119" customFormat="1" ht="12.75">
      <c r="A7" s="131"/>
      <c r="B7" s="199">
        <v>3113</v>
      </c>
      <c r="C7" s="104" t="s">
        <v>48</v>
      </c>
      <c r="D7" s="245">
        <v>20000</v>
      </c>
      <c r="E7" s="137">
        <v>9797.84</v>
      </c>
      <c r="F7" s="244">
        <f t="shared" si="0"/>
        <v>48.9892</v>
      </c>
    </row>
    <row r="8" spans="1:6" s="4" customFormat="1" ht="12.75">
      <c r="A8" s="265">
        <v>312</v>
      </c>
      <c r="B8" s="61"/>
      <c r="C8" s="34" t="s">
        <v>49</v>
      </c>
      <c r="D8" s="148">
        <f>D9</f>
        <v>1300000</v>
      </c>
      <c r="E8" s="148">
        <f>E9</f>
        <v>1133799.81</v>
      </c>
      <c r="F8" s="75">
        <f t="shared" si="0"/>
        <v>87.21537000000001</v>
      </c>
    </row>
    <row r="9" spans="1:6" s="119" customFormat="1" ht="12.75">
      <c r="A9" s="131"/>
      <c r="B9" s="199">
        <v>3121</v>
      </c>
      <c r="C9" s="104" t="s">
        <v>49</v>
      </c>
      <c r="D9" s="245">
        <v>1300000</v>
      </c>
      <c r="E9" s="137">
        <v>1133799.81</v>
      </c>
      <c r="F9" s="244">
        <f t="shared" si="0"/>
        <v>87.21537000000001</v>
      </c>
    </row>
    <row r="10" spans="1:9" s="4" customFormat="1" ht="12.75">
      <c r="A10" s="265">
        <v>313</v>
      </c>
      <c r="B10" s="61"/>
      <c r="C10" s="34" t="s">
        <v>50</v>
      </c>
      <c r="D10" s="148">
        <f>D11+D12</f>
        <v>4000000</v>
      </c>
      <c r="E10" s="148">
        <f>E11+E12</f>
        <v>1766451.9900000002</v>
      </c>
      <c r="F10" s="75">
        <f t="shared" si="0"/>
        <v>44.161299750000005</v>
      </c>
      <c r="I10" s="208"/>
    </row>
    <row r="11" spans="1:9" s="119" customFormat="1" ht="12.75">
      <c r="A11" s="131"/>
      <c r="B11" s="199">
        <v>3132</v>
      </c>
      <c r="C11" s="104" t="s">
        <v>156</v>
      </c>
      <c r="D11" s="245">
        <v>3600000</v>
      </c>
      <c r="E11" s="137">
        <v>1575417.35</v>
      </c>
      <c r="F11" s="244">
        <f t="shared" si="0"/>
        <v>43.76159305555556</v>
      </c>
      <c r="I11" s="208"/>
    </row>
    <row r="12" spans="1:9" s="119" customFormat="1" ht="12.75">
      <c r="A12" s="131"/>
      <c r="B12" s="199">
        <v>3133</v>
      </c>
      <c r="C12" s="104" t="s">
        <v>157</v>
      </c>
      <c r="D12" s="245">
        <v>400000</v>
      </c>
      <c r="E12" s="137">
        <v>191034.64</v>
      </c>
      <c r="F12" s="244">
        <f t="shared" si="0"/>
        <v>47.758660000000006</v>
      </c>
      <c r="I12" s="208"/>
    </row>
    <row r="13" spans="1:6" s="4" customFormat="1" ht="13.5" customHeight="1">
      <c r="A13" s="266">
        <v>32</v>
      </c>
      <c r="B13" s="61"/>
      <c r="C13" s="16" t="s">
        <v>4</v>
      </c>
      <c r="D13" s="148">
        <f>D14+D19+D25+D35+D37</f>
        <v>840813000</v>
      </c>
      <c r="E13" s="148">
        <f>E14+E19+E25+E35+E37</f>
        <v>325766907.40999997</v>
      </c>
      <c r="F13" s="75">
        <f t="shared" si="0"/>
        <v>38.744275767620145</v>
      </c>
    </row>
    <row r="14" spans="1:6" s="4" customFormat="1" ht="12.75">
      <c r="A14" s="266">
        <v>321</v>
      </c>
      <c r="B14" s="61"/>
      <c r="C14" s="16" t="s">
        <v>8</v>
      </c>
      <c r="D14" s="148">
        <f>D15+D16+D17+D18</f>
        <v>2300000</v>
      </c>
      <c r="E14" s="148">
        <f>E15+E16+E17+E18</f>
        <v>1118856.72</v>
      </c>
      <c r="F14" s="75">
        <f t="shared" si="0"/>
        <v>48.64594434782609</v>
      </c>
    </row>
    <row r="15" spans="1:6" s="119" customFormat="1" ht="12.75">
      <c r="A15" s="131"/>
      <c r="B15" s="199">
        <v>3211</v>
      </c>
      <c r="C15" s="108" t="s">
        <v>51</v>
      </c>
      <c r="D15" s="245">
        <v>1000000</v>
      </c>
      <c r="E15" s="137">
        <v>301769.45</v>
      </c>
      <c r="F15" s="244">
        <f t="shared" si="0"/>
        <v>30.176945</v>
      </c>
    </row>
    <row r="16" spans="1:6" s="119" customFormat="1" ht="13.5" customHeight="1">
      <c r="A16" s="131"/>
      <c r="B16" s="199">
        <v>3212</v>
      </c>
      <c r="C16" s="108" t="s">
        <v>52</v>
      </c>
      <c r="D16" s="245">
        <v>800000</v>
      </c>
      <c r="E16" s="137">
        <v>515460.49</v>
      </c>
      <c r="F16" s="244">
        <f t="shared" si="0"/>
        <v>64.43256124999999</v>
      </c>
    </row>
    <row r="17" spans="1:6" s="119" customFormat="1" ht="12.75">
      <c r="A17" s="131"/>
      <c r="B17" s="220" t="s">
        <v>6</v>
      </c>
      <c r="C17" s="108" t="s">
        <v>7</v>
      </c>
      <c r="D17" s="245">
        <v>450000</v>
      </c>
      <c r="E17" s="137">
        <v>300626.78</v>
      </c>
      <c r="F17" s="244">
        <f t="shared" si="0"/>
        <v>66.80595111111111</v>
      </c>
    </row>
    <row r="18" spans="1:6" s="119" customFormat="1" ht="12.75">
      <c r="A18" s="131"/>
      <c r="B18" s="220">
        <v>3214</v>
      </c>
      <c r="C18" s="108" t="s">
        <v>158</v>
      </c>
      <c r="D18" s="245">
        <v>50000</v>
      </c>
      <c r="E18" s="137">
        <v>1000</v>
      </c>
      <c r="F18" s="244">
        <f t="shared" si="0"/>
        <v>2</v>
      </c>
    </row>
    <row r="19" spans="1:6" s="4" customFormat="1" ht="12.75">
      <c r="A19" s="266">
        <v>322</v>
      </c>
      <c r="B19" s="65"/>
      <c r="C19" s="14" t="s">
        <v>53</v>
      </c>
      <c r="D19" s="148">
        <f>SUM(D20:D24)</f>
        <v>2750000</v>
      </c>
      <c r="E19" s="148">
        <f>SUM(E20:E24)</f>
        <v>846068.26</v>
      </c>
      <c r="F19" s="75">
        <f t="shared" si="0"/>
        <v>30.766118545454546</v>
      </c>
    </row>
    <row r="20" spans="1:6" s="119" customFormat="1" ht="12.75">
      <c r="A20" s="131"/>
      <c r="B20" s="220">
        <v>3221</v>
      </c>
      <c r="C20" s="104" t="s">
        <v>54</v>
      </c>
      <c r="D20" s="245">
        <v>1200000</v>
      </c>
      <c r="E20" s="137">
        <v>415630.77</v>
      </c>
      <c r="F20" s="244">
        <f t="shared" si="0"/>
        <v>34.6358975</v>
      </c>
    </row>
    <row r="21" spans="1:6" s="119" customFormat="1" ht="12.75">
      <c r="A21" s="131"/>
      <c r="B21" s="220">
        <v>3223</v>
      </c>
      <c r="C21" s="104" t="s">
        <v>55</v>
      </c>
      <c r="D21" s="245">
        <v>1100000</v>
      </c>
      <c r="E21" s="137">
        <v>373893.62</v>
      </c>
      <c r="F21" s="244">
        <f t="shared" si="0"/>
        <v>33.990329090909086</v>
      </c>
    </row>
    <row r="22" spans="1:6" s="119" customFormat="1" ht="12.75" hidden="1">
      <c r="A22" s="131"/>
      <c r="B22" s="220">
        <v>3224</v>
      </c>
      <c r="C22" s="172" t="s">
        <v>9</v>
      </c>
      <c r="D22" s="245">
        <v>200000</v>
      </c>
      <c r="E22" s="137">
        <v>0</v>
      </c>
      <c r="F22" s="244">
        <f t="shared" si="0"/>
        <v>0</v>
      </c>
    </row>
    <row r="23" spans="1:6" s="119" customFormat="1" ht="12.75">
      <c r="A23" s="131"/>
      <c r="B23" s="220" t="s">
        <v>10</v>
      </c>
      <c r="C23" s="172" t="s">
        <v>11</v>
      </c>
      <c r="D23" s="245">
        <v>150000</v>
      </c>
      <c r="E23" s="137">
        <v>26964.03</v>
      </c>
      <c r="F23" s="244">
        <f t="shared" si="0"/>
        <v>17.97602</v>
      </c>
    </row>
    <row r="24" spans="1:6" s="119" customFormat="1" ht="12.75">
      <c r="A24" s="131"/>
      <c r="B24" s="220">
        <v>3227</v>
      </c>
      <c r="C24" s="104" t="s">
        <v>159</v>
      </c>
      <c r="D24" s="245">
        <v>100000</v>
      </c>
      <c r="E24" s="137">
        <v>29579.84</v>
      </c>
      <c r="F24" s="244">
        <f t="shared" si="0"/>
        <v>29.57984</v>
      </c>
    </row>
    <row r="25" spans="1:6" s="4" customFormat="1" ht="12.75">
      <c r="A25" s="266">
        <v>323</v>
      </c>
      <c r="B25" s="66"/>
      <c r="C25" s="14" t="s">
        <v>12</v>
      </c>
      <c r="D25" s="148">
        <f>SUM(D26:D34)</f>
        <v>55545000</v>
      </c>
      <c r="E25" s="148">
        <f>SUM(E26:E34)</f>
        <v>4619007.97</v>
      </c>
      <c r="F25" s="75">
        <f t="shared" si="0"/>
        <v>8.315794346925916</v>
      </c>
    </row>
    <row r="26" spans="1:6" s="119" customFormat="1" ht="12.75">
      <c r="A26" s="131"/>
      <c r="B26" s="199">
        <v>3231</v>
      </c>
      <c r="C26" s="104" t="s">
        <v>56</v>
      </c>
      <c r="D26" s="245">
        <v>1600000</v>
      </c>
      <c r="E26" s="137">
        <v>654576.84</v>
      </c>
      <c r="F26" s="244">
        <f t="shared" si="0"/>
        <v>40.9110525</v>
      </c>
    </row>
    <row r="27" spans="1:6" s="119" customFormat="1" ht="12.75">
      <c r="A27" s="131"/>
      <c r="B27" s="199">
        <v>3232</v>
      </c>
      <c r="C27" s="172" t="s">
        <v>13</v>
      </c>
      <c r="D27" s="245">
        <v>1200000</v>
      </c>
      <c r="E27" s="137">
        <v>291649.82</v>
      </c>
      <c r="F27" s="244">
        <f t="shared" si="0"/>
        <v>24.30415166666667</v>
      </c>
    </row>
    <row r="28" spans="1:6" s="119" customFormat="1" ht="12.75">
      <c r="A28" s="131"/>
      <c r="B28" s="199">
        <v>3233</v>
      </c>
      <c r="C28" s="108" t="s">
        <v>57</v>
      </c>
      <c r="D28" s="245">
        <v>7803000</v>
      </c>
      <c r="E28" s="137">
        <v>606086.05</v>
      </c>
      <c r="F28" s="244">
        <f t="shared" si="0"/>
        <v>7.767346533384596</v>
      </c>
    </row>
    <row r="29" spans="1:6" s="119" customFormat="1" ht="12.75">
      <c r="A29" s="131"/>
      <c r="B29" s="199">
        <v>3234</v>
      </c>
      <c r="C29" s="108" t="s">
        <v>58</v>
      </c>
      <c r="D29" s="245">
        <v>1700000</v>
      </c>
      <c r="E29" s="137">
        <v>787197.41</v>
      </c>
      <c r="F29" s="244">
        <f t="shared" si="0"/>
        <v>46.30573</v>
      </c>
    </row>
    <row r="30" spans="1:6" s="119" customFormat="1" ht="12.75">
      <c r="A30" s="131"/>
      <c r="B30" s="199">
        <v>3235</v>
      </c>
      <c r="C30" s="108" t="s">
        <v>59</v>
      </c>
      <c r="D30" s="245">
        <v>1630000</v>
      </c>
      <c r="E30" s="137">
        <v>740441.16</v>
      </c>
      <c r="F30" s="244">
        <f t="shared" si="0"/>
        <v>45.42583803680982</v>
      </c>
    </row>
    <row r="31" spans="1:6" s="119" customFormat="1" ht="12.75" hidden="1">
      <c r="A31" s="131"/>
      <c r="B31" s="199">
        <v>3236</v>
      </c>
      <c r="C31" s="108" t="s">
        <v>60</v>
      </c>
      <c r="D31" s="245">
        <v>1300000</v>
      </c>
      <c r="E31" s="137">
        <v>0</v>
      </c>
      <c r="F31" s="244">
        <f t="shared" si="0"/>
        <v>0</v>
      </c>
    </row>
    <row r="32" spans="1:6" s="119" customFormat="1" ht="12.75">
      <c r="A32" s="131"/>
      <c r="B32" s="199">
        <v>3237</v>
      </c>
      <c r="C32" s="172" t="s">
        <v>14</v>
      </c>
      <c r="D32" s="245">
        <v>38997000</v>
      </c>
      <c r="E32" s="137">
        <v>995962.65</v>
      </c>
      <c r="F32" s="244">
        <f t="shared" si="0"/>
        <v>2.553946842064774</v>
      </c>
    </row>
    <row r="33" spans="1:6" s="119" customFormat="1" ht="12.75">
      <c r="A33" s="131"/>
      <c r="B33" s="199">
        <v>3238</v>
      </c>
      <c r="C33" s="172" t="s">
        <v>15</v>
      </c>
      <c r="D33" s="245">
        <v>1100000</v>
      </c>
      <c r="E33" s="137">
        <v>244952</v>
      </c>
      <c r="F33" s="244">
        <f t="shared" si="0"/>
        <v>22.268363636363635</v>
      </c>
    </row>
    <row r="34" spans="1:6" s="119" customFormat="1" ht="13.5" customHeight="1">
      <c r="A34" s="131"/>
      <c r="B34" s="199">
        <v>3239</v>
      </c>
      <c r="C34" s="172" t="s">
        <v>61</v>
      </c>
      <c r="D34" s="245">
        <v>215000</v>
      </c>
      <c r="E34" s="137">
        <v>298142.04</v>
      </c>
      <c r="F34" s="244">
        <f t="shared" si="0"/>
        <v>138.67071627906975</v>
      </c>
    </row>
    <row r="35" spans="1:6" s="4" customFormat="1" ht="13.5" customHeight="1">
      <c r="A35" s="265">
        <v>324</v>
      </c>
      <c r="B35" s="67"/>
      <c r="C35" s="51" t="s">
        <v>160</v>
      </c>
      <c r="D35" s="148">
        <f>D36</f>
        <v>100000</v>
      </c>
      <c r="E35" s="148">
        <f>E36</f>
        <v>0</v>
      </c>
      <c r="F35" s="75">
        <f t="shared" si="0"/>
        <v>0</v>
      </c>
    </row>
    <row r="36" spans="1:6" s="119" customFormat="1" ht="13.5" customHeight="1" hidden="1">
      <c r="A36" s="131"/>
      <c r="B36" s="199">
        <v>3241</v>
      </c>
      <c r="C36" s="104" t="s">
        <v>160</v>
      </c>
      <c r="D36" s="245">
        <f>'posebni dio'!C42</f>
        <v>100000</v>
      </c>
      <c r="E36" s="137">
        <v>0</v>
      </c>
      <c r="F36" s="244">
        <f t="shared" si="0"/>
        <v>0</v>
      </c>
    </row>
    <row r="37" spans="1:6" s="4" customFormat="1" ht="13.5" customHeight="1">
      <c r="A37" s="265">
        <v>329</v>
      </c>
      <c r="B37" s="67"/>
      <c r="C37" s="51" t="s">
        <v>62</v>
      </c>
      <c r="D37" s="148">
        <f>SUM(D38:D43)</f>
        <v>780118000</v>
      </c>
      <c r="E37" s="148">
        <f>SUM(E38:E43)</f>
        <v>319182974.46</v>
      </c>
      <c r="F37" s="75">
        <f t="shared" si="0"/>
        <v>40.91470450111393</v>
      </c>
    </row>
    <row r="38" spans="1:6" s="119" customFormat="1" ht="13.5" customHeight="1">
      <c r="A38" s="131"/>
      <c r="B38" s="199">
        <v>3291</v>
      </c>
      <c r="C38" s="104" t="s">
        <v>63</v>
      </c>
      <c r="D38" s="245">
        <v>250000</v>
      </c>
      <c r="E38" s="137">
        <v>41326.31</v>
      </c>
      <c r="F38" s="244">
        <f t="shared" si="0"/>
        <v>16.530524</v>
      </c>
    </row>
    <row r="39" spans="1:6" s="119" customFormat="1" ht="13.5" customHeight="1">
      <c r="A39" s="131"/>
      <c r="B39" s="199">
        <v>3292</v>
      </c>
      <c r="C39" s="104" t="s">
        <v>236</v>
      </c>
      <c r="D39" s="245">
        <v>300000</v>
      </c>
      <c r="E39" s="137">
        <v>93414.29</v>
      </c>
      <c r="F39" s="244">
        <f t="shared" si="0"/>
        <v>31.138096666666666</v>
      </c>
    </row>
    <row r="40" spans="1:6" s="119" customFormat="1" ht="13.5" customHeight="1">
      <c r="A40" s="131"/>
      <c r="B40" s="199">
        <v>3293</v>
      </c>
      <c r="C40" s="104" t="s">
        <v>65</v>
      </c>
      <c r="D40" s="245">
        <v>80000</v>
      </c>
      <c r="E40" s="137">
        <v>14829.66</v>
      </c>
      <c r="F40" s="244">
        <f t="shared" si="0"/>
        <v>18.537075</v>
      </c>
    </row>
    <row r="41" spans="1:6" s="119" customFormat="1" ht="13.5" customHeight="1">
      <c r="A41" s="131"/>
      <c r="B41" s="199">
        <v>3294</v>
      </c>
      <c r="C41" s="104" t="s">
        <v>66</v>
      </c>
      <c r="D41" s="245">
        <v>50000</v>
      </c>
      <c r="E41" s="137">
        <v>5405.7</v>
      </c>
      <c r="F41" s="244">
        <f t="shared" si="0"/>
        <v>10.8114</v>
      </c>
    </row>
    <row r="42" spans="1:6" s="119" customFormat="1" ht="13.5" customHeight="1">
      <c r="A42" s="131"/>
      <c r="B42" s="199">
        <v>3295</v>
      </c>
      <c r="C42" s="104" t="s">
        <v>161</v>
      </c>
      <c r="D42" s="245">
        <v>20000</v>
      </c>
      <c r="E42" s="137">
        <v>13616.98</v>
      </c>
      <c r="F42" s="244">
        <f t="shared" si="0"/>
        <v>68.08489999999999</v>
      </c>
    </row>
    <row r="43" spans="1:6" s="119" customFormat="1" ht="13.5" customHeight="1">
      <c r="A43" s="131"/>
      <c r="B43" s="199">
        <v>3299</v>
      </c>
      <c r="C43" s="104" t="s">
        <v>62</v>
      </c>
      <c r="D43" s="245">
        <v>779418000</v>
      </c>
      <c r="E43" s="137">
        <v>319014381.52</v>
      </c>
      <c r="F43" s="244">
        <f t="shared" si="0"/>
        <v>40.9298196243864</v>
      </c>
    </row>
    <row r="44" spans="1:6" s="4" customFormat="1" ht="13.5" customHeight="1">
      <c r="A44" s="266">
        <v>34</v>
      </c>
      <c r="B44" s="66"/>
      <c r="C44" s="16" t="s">
        <v>16</v>
      </c>
      <c r="D44" s="148">
        <f>D45</f>
        <v>442000</v>
      </c>
      <c r="E44" s="148">
        <f>E45</f>
        <v>4477960.91</v>
      </c>
      <c r="F44" s="75">
        <f t="shared" si="0"/>
        <v>1013.1133280542987</v>
      </c>
    </row>
    <row r="45" spans="1:6" s="4" customFormat="1" ht="13.5" customHeight="1">
      <c r="A45" s="265">
        <v>343</v>
      </c>
      <c r="B45" s="67"/>
      <c r="C45" s="51" t="s">
        <v>73</v>
      </c>
      <c r="D45" s="148">
        <f>SUM(D46:D49)</f>
        <v>442000</v>
      </c>
      <c r="E45" s="148">
        <f>SUM(E46:E49)</f>
        <v>4477960.91</v>
      </c>
      <c r="F45" s="75">
        <f t="shared" si="0"/>
        <v>1013.1133280542987</v>
      </c>
    </row>
    <row r="46" spans="1:6" s="119" customFormat="1" ht="13.5" customHeight="1">
      <c r="A46" s="131"/>
      <c r="B46" s="193">
        <v>3431</v>
      </c>
      <c r="C46" s="127" t="s">
        <v>74</v>
      </c>
      <c r="D46" s="245">
        <v>150000</v>
      </c>
      <c r="E46" s="137">
        <v>62090.13</v>
      </c>
      <c r="F46" s="244">
        <f t="shared" si="0"/>
        <v>41.39342</v>
      </c>
    </row>
    <row r="47" spans="1:6" s="119" customFormat="1" ht="25.5" customHeight="1" hidden="1">
      <c r="A47" s="131"/>
      <c r="B47" s="193">
        <v>3432</v>
      </c>
      <c r="C47" s="127" t="s">
        <v>180</v>
      </c>
      <c r="D47" s="245">
        <v>1000</v>
      </c>
      <c r="E47" s="137">
        <v>0</v>
      </c>
      <c r="F47" s="244">
        <f t="shared" si="0"/>
        <v>0</v>
      </c>
    </row>
    <row r="48" spans="1:6" s="119" customFormat="1" ht="13.5" customHeight="1">
      <c r="A48" s="131"/>
      <c r="B48" s="193">
        <v>3433</v>
      </c>
      <c r="C48" s="127" t="s">
        <v>100</v>
      </c>
      <c r="D48" s="245">
        <v>290000</v>
      </c>
      <c r="E48" s="137">
        <v>4415870.78</v>
      </c>
      <c r="F48" s="244">
        <f t="shared" si="0"/>
        <v>1522.7140620689656</v>
      </c>
    </row>
    <row r="49" spans="1:6" s="119" customFormat="1" ht="13.5" customHeight="1" hidden="1">
      <c r="A49" s="131"/>
      <c r="B49" s="193">
        <v>3434</v>
      </c>
      <c r="C49" s="127" t="s">
        <v>73</v>
      </c>
      <c r="D49" s="245">
        <v>1000</v>
      </c>
      <c r="E49" s="137">
        <v>0</v>
      </c>
      <c r="F49" s="244">
        <f t="shared" si="0"/>
        <v>0</v>
      </c>
    </row>
    <row r="50" spans="1:6" s="4" customFormat="1" ht="13.5" customHeight="1">
      <c r="A50" s="266">
        <v>35</v>
      </c>
      <c r="B50" s="66"/>
      <c r="C50" s="16" t="s">
        <v>17</v>
      </c>
      <c r="D50" s="148">
        <f>D51+D53</f>
        <v>9749000</v>
      </c>
      <c r="E50" s="148">
        <f>E51+E53</f>
        <v>207599.68</v>
      </c>
      <c r="F50" s="75">
        <f t="shared" si="0"/>
        <v>2.1294458918863475</v>
      </c>
    </row>
    <row r="51" spans="1:6" s="4" customFormat="1" ht="13.5" customHeight="1" hidden="1">
      <c r="A51" s="266">
        <v>351</v>
      </c>
      <c r="B51" s="66"/>
      <c r="C51" s="16" t="s">
        <v>0</v>
      </c>
      <c r="D51" s="148">
        <f>D52</f>
        <v>0</v>
      </c>
      <c r="E51" s="148">
        <f>E52</f>
        <v>0</v>
      </c>
      <c r="F51" s="223">
        <f>-J42</f>
        <v>0</v>
      </c>
    </row>
    <row r="52" spans="1:6" s="119" customFormat="1" ht="13.5" customHeight="1" hidden="1">
      <c r="A52" s="131"/>
      <c r="B52" s="220" t="s">
        <v>18</v>
      </c>
      <c r="C52" s="108" t="s">
        <v>0</v>
      </c>
      <c r="D52" s="137">
        <v>0</v>
      </c>
      <c r="E52" s="137">
        <v>0</v>
      </c>
      <c r="F52" s="224" t="s">
        <v>182</v>
      </c>
    </row>
    <row r="53" spans="1:6" s="4" customFormat="1" ht="28.5" customHeight="1">
      <c r="A53" s="266">
        <v>352</v>
      </c>
      <c r="B53" s="66"/>
      <c r="C53" s="53" t="s">
        <v>181</v>
      </c>
      <c r="D53" s="148">
        <f>D54+D55</f>
        <v>9749000</v>
      </c>
      <c r="E53" s="148">
        <f>E54+E55</f>
        <v>207599.68</v>
      </c>
      <c r="F53" s="75">
        <f t="shared" si="0"/>
        <v>2.1294458918863475</v>
      </c>
    </row>
    <row r="54" spans="1:6" s="119" customFormat="1" ht="13.5" customHeight="1">
      <c r="A54" s="131"/>
      <c r="B54" s="199">
        <v>3522</v>
      </c>
      <c r="C54" s="108" t="s">
        <v>2</v>
      </c>
      <c r="D54" s="245">
        <v>8215000</v>
      </c>
      <c r="E54" s="137">
        <v>207599.68</v>
      </c>
      <c r="F54" s="244">
        <f t="shared" si="0"/>
        <v>2.527080706025563</v>
      </c>
    </row>
    <row r="55" spans="1:6" s="119" customFormat="1" ht="13.5" customHeight="1" hidden="1">
      <c r="A55" s="131"/>
      <c r="B55" s="199">
        <v>3523</v>
      </c>
      <c r="C55" s="108" t="s">
        <v>162</v>
      </c>
      <c r="D55" s="245">
        <v>1534000</v>
      </c>
      <c r="E55" s="137">
        <v>0</v>
      </c>
      <c r="F55" s="244">
        <f t="shared" si="0"/>
        <v>0</v>
      </c>
    </row>
    <row r="56" spans="1:6" s="4" customFormat="1" ht="13.5" customHeight="1">
      <c r="A56" s="266">
        <v>36</v>
      </c>
      <c r="B56" s="68"/>
      <c r="C56" s="18" t="s">
        <v>67</v>
      </c>
      <c r="D56" s="148">
        <f>D57</f>
        <v>138957000</v>
      </c>
      <c r="E56" s="148">
        <f>E57</f>
        <v>26336446.79</v>
      </c>
      <c r="F56" s="75">
        <f t="shared" si="0"/>
        <v>18.952947163511013</v>
      </c>
    </row>
    <row r="57" spans="1:6" s="4" customFormat="1" ht="13.5" customHeight="1">
      <c r="A57" s="266">
        <v>363</v>
      </c>
      <c r="B57" s="68"/>
      <c r="C57" s="34" t="s">
        <v>163</v>
      </c>
      <c r="D57" s="148">
        <f>D58</f>
        <v>138957000</v>
      </c>
      <c r="E57" s="148">
        <f>E58</f>
        <v>26336446.79</v>
      </c>
      <c r="F57" s="75">
        <f t="shared" si="0"/>
        <v>18.952947163511013</v>
      </c>
    </row>
    <row r="58" spans="1:6" s="119" customFormat="1" ht="13.5" customHeight="1">
      <c r="A58" s="131"/>
      <c r="B58" s="220" t="s">
        <v>19</v>
      </c>
      <c r="C58" s="172" t="s">
        <v>164</v>
      </c>
      <c r="D58" s="245">
        <v>138957000</v>
      </c>
      <c r="E58" s="137">
        <v>26336446.79</v>
      </c>
      <c r="F58" s="244">
        <f t="shared" si="0"/>
        <v>18.952947163511013</v>
      </c>
    </row>
    <row r="59" spans="1:6" s="4" customFormat="1" ht="13.5" customHeight="1">
      <c r="A59" s="266">
        <v>38</v>
      </c>
      <c r="B59" s="66"/>
      <c r="C59" s="56" t="s">
        <v>68</v>
      </c>
      <c r="D59" s="148">
        <f>D60+D62+D65</f>
        <v>36936000</v>
      </c>
      <c r="E59" s="148">
        <f>E60+E62+E65</f>
        <v>10969755.93</v>
      </c>
      <c r="F59" s="75">
        <f t="shared" si="0"/>
        <v>29.699360867446394</v>
      </c>
    </row>
    <row r="60" spans="1:6" s="4" customFormat="1" ht="13.5" customHeight="1">
      <c r="A60" s="265">
        <v>381</v>
      </c>
      <c r="B60" s="66"/>
      <c r="C60" s="56" t="s">
        <v>44</v>
      </c>
      <c r="D60" s="148">
        <f>D61</f>
        <v>36751000</v>
      </c>
      <c r="E60" s="148">
        <f>E61</f>
        <v>10969755.93</v>
      </c>
      <c r="F60" s="75">
        <f t="shared" si="0"/>
        <v>29.848863786019425</v>
      </c>
    </row>
    <row r="61" spans="1:6" s="119" customFormat="1" ht="13.5" customHeight="1">
      <c r="A61" s="131"/>
      <c r="B61" s="199">
        <v>3811</v>
      </c>
      <c r="C61" s="108" t="s">
        <v>20</v>
      </c>
      <c r="D61" s="245">
        <v>36751000</v>
      </c>
      <c r="E61" s="137">
        <v>10969755.93</v>
      </c>
      <c r="F61" s="244">
        <f t="shared" si="0"/>
        <v>29.848863786019425</v>
      </c>
    </row>
    <row r="62" spans="1:6" s="4" customFormat="1" ht="13.5" customHeight="1">
      <c r="A62" s="265">
        <v>382</v>
      </c>
      <c r="B62" s="64"/>
      <c r="C62" s="56" t="s">
        <v>104</v>
      </c>
      <c r="D62" s="148">
        <f>D63+D64</f>
        <v>185000</v>
      </c>
      <c r="E62" s="148">
        <f>E63+E64</f>
        <v>0</v>
      </c>
      <c r="F62" s="75">
        <f t="shared" si="0"/>
        <v>0</v>
      </c>
    </row>
    <row r="63" spans="1:6" s="119" customFormat="1" ht="13.5" customHeight="1" hidden="1">
      <c r="A63" s="131"/>
      <c r="B63" s="199">
        <v>3821</v>
      </c>
      <c r="C63" s="108" t="s">
        <v>150</v>
      </c>
      <c r="D63" s="137">
        <v>0</v>
      </c>
      <c r="E63" s="137">
        <v>0</v>
      </c>
      <c r="F63" s="224" t="s">
        <v>182</v>
      </c>
    </row>
    <row r="64" spans="1:6" s="119" customFormat="1" ht="13.5" customHeight="1" hidden="1">
      <c r="A64" s="131"/>
      <c r="B64" s="199">
        <v>3822</v>
      </c>
      <c r="C64" s="108" t="s">
        <v>103</v>
      </c>
      <c r="D64" s="245">
        <v>185000</v>
      </c>
      <c r="E64" s="137">
        <v>0</v>
      </c>
      <c r="F64" s="244">
        <f t="shared" si="0"/>
        <v>0</v>
      </c>
    </row>
    <row r="65" spans="1:6" s="4" customFormat="1" ht="13.5" customHeight="1" hidden="1">
      <c r="A65" s="265">
        <v>386</v>
      </c>
      <c r="B65" s="64"/>
      <c r="C65" s="56" t="s">
        <v>165</v>
      </c>
      <c r="D65" s="148">
        <f>D66</f>
        <v>0</v>
      </c>
      <c r="E65" s="148">
        <f>E66</f>
        <v>0</v>
      </c>
      <c r="F65" s="75" t="e">
        <f t="shared" si="0"/>
        <v>#DIV/0!</v>
      </c>
    </row>
    <row r="66" spans="1:6" s="97" customFormat="1" ht="25.5" customHeight="1" hidden="1">
      <c r="A66" s="267"/>
      <c r="B66" s="143">
        <v>3861</v>
      </c>
      <c r="C66" s="144" t="s">
        <v>171</v>
      </c>
      <c r="D66" s="98">
        <v>0</v>
      </c>
      <c r="E66" s="98">
        <v>0</v>
      </c>
      <c r="F66" s="75" t="e">
        <f t="shared" si="0"/>
        <v>#DIV/0!</v>
      </c>
    </row>
    <row r="67" spans="1:6" s="4" customFormat="1" ht="18" customHeight="1">
      <c r="A67" s="261">
        <v>4</v>
      </c>
      <c r="B67" s="77"/>
      <c r="C67" s="78" t="s">
        <v>69</v>
      </c>
      <c r="D67" s="148">
        <f>D68</f>
        <v>128655000</v>
      </c>
      <c r="E67" s="148">
        <f>E68</f>
        <v>95613.65</v>
      </c>
      <c r="F67" s="75">
        <f aca="true" t="shared" si="1" ref="F67:F83">E67/D67*100</f>
        <v>0.07431786560957598</v>
      </c>
    </row>
    <row r="68" spans="1:6" s="4" customFormat="1" ht="12.75">
      <c r="A68" s="266">
        <v>42</v>
      </c>
      <c r="B68" s="66"/>
      <c r="C68" s="14" t="s">
        <v>21</v>
      </c>
      <c r="D68" s="2">
        <f>D69+D72+D78+D80+D82+D84</f>
        <v>128655000</v>
      </c>
      <c r="E68" s="2">
        <f>E69+E72+E78+E80+E82+E84</f>
        <v>95613.65</v>
      </c>
      <c r="F68" s="75">
        <f t="shared" si="1"/>
        <v>0.07431786560957598</v>
      </c>
    </row>
    <row r="69" spans="1:6" s="4" customFormat="1" ht="13.5" customHeight="1">
      <c r="A69" s="266">
        <v>421</v>
      </c>
      <c r="B69" s="69"/>
      <c r="C69" s="16" t="s">
        <v>106</v>
      </c>
      <c r="D69" s="2">
        <f>SUM(D70:D71)</f>
        <v>99139000</v>
      </c>
      <c r="E69" s="2">
        <f>SUM(E70:E71)</f>
        <v>0</v>
      </c>
      <c r="F69" s="75">
        <f t="shared" si="1"/>
        <v>0</v>
      </c>
    </row>
    <row r="70" spans="1:6" s="97" customFormat="1" ht="12.75" hidden="1">
      <c r="A70" s="267"/>
      <c r="B70" s="143">
        <v>4212</v>
      </c>
      <c r="C70" s="109" t="s">
        <v>107</v>
      </c>
      <c r="D70" s="98">
        <v>0</v>
      </c>
      <c r="E70" s="98">
        <v>0</v>
      </c>
      <c r="F70" s="75" t="e">
        <f t="shared" si="1"/>
        <v>#DIV/0!</v>
      </c>
    </row>
    <row r="71" spans="1:6" s="119" customFormat="1" ht="12.75" hidden="1">
      <c r="A71" s="131"/>
      <c r="B71" s="199">
        <v>4214</v>
      </c>
      <c r="C71" s="104" t="s">
        <v>212</v>
      </c>
      <c r="D71" s="245">
        <v>99139000</v>
      </c>
      <c r="E71" s="137">
        <v>0</v>
      </c>
      <c r="F71" s="192">
        <f t="shared" si="1"/>
        <v>0</v>
      </c>
    </row>
    <row r="72" spans="1:7" s="4" customFormat="1" ht="12.75">
      <c r="A72" s="266">
        <v>422</v>
      </c>
      <c r="B72" s="66"/>
      <c r="C72" s="16" t="s">
        <v>26</v>
      </c>
      <c r="D72" s="2">
        <f>SUM(D73:D77)</f>
        <v>28316000</v>
      </c>
      <c r="E72" s="2">
        <f>SUM(E73:E77)</f>
        <v>34974.69</v>
      </c>
      <c r="F72" s="75">
        <f t="shared" si="1"/>
        <v>0.12351564486509393</v>
      </c>
      <c r="G72" s="92"/>
    </row>
    <row r="73" spans="1:6" s="119" customFormat="1" ht="12.75">
      <c r="A73" s="131"/>
      <c r="B73" s="221" t="s">
        <v>22</v>
      </c>
      <c r="C73" s="222" t="s">
        <v>23</v>
      </c>
      <c r="D73" s="245">
        <v>1500000</v>
      </c>
      <c r="E73" s="137">
        <v>26485.7</v>
      </c>
      <c r="F73" s="244">
        <f t="shared" si="1"/>
        <v>1.7657133333333335</v>
      </c>
    </row>
    <row r="74" spans="1:6" s="119" customFormat="1" ht="12.75">
      <c r="A74" s="131"/>
      <c r="B74" s="220" t="s">
        <v>24</v>
      </c>
      <c r="C74" s="172" t="s">
        <v>25</v>
      </c>
      <c r="D74" s="245">
        <v>350000</v>
      </c>
      <c r="E74" s="137">
        <v>8488.99</v>
      </c>
      <c r="F74" s="244">
        <f t="shared" si="1"/>
        <v>2.425425714285714</v>
      </c>
    </row>
    <row r="75" spans="1:6" s="119" customFormat="1" ht="12.75" hidden="1">
      <c r="A75" s="131"/>
      <c r="B75" s="220">
        <v>4223</v>
      </c>
      <c r="C75" s="104" t="s">
        <v>193</v>
      </c>
      <c r="D75" s="245">
        <v>20000</v>
      </c>
      <c r="E75" s="137">
        <v>0</v>
      </c>
      <c r="F75" s="244">
        <f t="shared" si="1"/>
        <v>0</v>
      </c>
    </row>
    <row r="76" spans="1:6" s="119" customFormat="1" ht="12.75" hidden="1">
      <c r="A76" s="131"/>
      <c r="B76" s="220">
        <v>4225</v>
      </c>
      <c r="C76" s="104" t="s">
        <v>194</v>
      </c>
      <c r="D76" s="245">
        <v>26418000</v>
      </c>
      <c r="E76" s="137">
        <v>0</v>
      </c>
      <c r="F76" s="244">
        <f t="shared" si="1"/>
        <v>0</v>
      </c>
    </row>
    <row r="77" spans="1:6" s="119" customFormat="1" ht="12.75" hidden="1">
      <c r="A77" s="131"/>
      <c r="B77" s="220">
        <v>4227</v>
      </c>
      <c r="C77" s="104" t="s">
        <v>195</v>
      </c>
      <c r="D77" s="245">
        <v>28000</v>
      </c>
      <c r="E77" s="137">
        <v>0</v>
      </c>
      <c r="F77" s="244">
        <f t="shared" si="1"/>
        <v>0</v>
      </c>
    </row>
    <row r="78" spans="1:7" s="4" customFormat="1" ht="12.75">
      <c r="A78" s="266">
        <v>423</v>
      </c>
      <c r="B78" s="66"/>
      <c r="C78" s="16" t="s">
        <v>27</v>
      </c>
      <c r="D78" s="148">
        <f>D79</f>
        <v>0</v>
      </c>
      <c r="E78" s="148">
        <f>E79</f>
        <v>60638.96</v>
      </c>
      <c r="F78" s="223" t="s">
        <v>182</v>
      </c>
      <c r="G78" s="92"/>
    </row>
    <row r="79" spans="1:6" s="119" customFormat="1" ht="12.75">
      <c r="A79" s="131"/>
      <c r="B79" s="220" t="s">
        <v>29</v>
      </c>
      <c r="C79" s="172" t="s">
        <v>28</v>
      </c>
      <c r="D79" s="245">
        <v>0</v>
      </c>
      <c r="E79" s="137">
        <v>60638.96</v>
      </c>
      <c r="F79" s="254" t="s">
        <v>182</v>
      </c>
    </row>
    <row r="80" spans="1:7" s="4" customFormat="1" ht="12.75" hidden="1">
      <c r="A80" s="265">
        <v>424</v>
      </c>
      <c r="B80" s="70"/>
      <c r="C80" s="51" t="s">
        <v>89</v>
      </c>
      <c r="D80" s="148">
        <v>0</v>
      </c>
      <c r="E80" s="148">
        <v>0</v>
      </c>
      <c r="F80" s="75" t="e">
        <f t="shared" si="1"/>
        <v>#DIV/0!</v>
      </c>
      <c r="G80" s="92"/>
    </row>
    <row r="81" spans="1:7" s="4" customFormat="1" ht="12.75" hidden="1">
      <c r="A81" s="266"/>
      <c r="B81" s="70">
        <v>4242</v>
      </c>
      <c r="C81" s="55" t="s">
        <v>90</v>
      </c>
      <c r="D81" s="98">
        <v>0</v>
      </c>
      <c r="E81" s="98">
        <v>0</v>
      </c>
      <c r="F81" s="75" t="e">
        <f t="shared" si="1"/>
        <v>#DIV/0!</v>
      </c>
      <c r="G81" s="92"/>
    </row>
    <row r="82" spans="1:7" s="4" customFormat="1" ht="12.75">
      <c r="A82" s="266">
        <v>426</v>
      </c>
      <c r="B82" s="68"/>
      <c r="C82" s="37" t="s">
        <v>30</v>
      </c>
      <c r="D82" s="148">
        <f>D83</f>
        <v>1200000</v>
      </c>
      <c r="E82" s="148">
        <f>E83</f>
        <v>0</v>
      </c>
      <c r="F82" s="75">
        <f t="shared" si="1"/>
        <v>0</v>
      </c>
      <c r="G82" s="92"/>
    </row>
    <row r="83" spans="1:6" s="119" customFormat="1" ht="12.75" hidden="1">
      <c r="A83" s="131"/>
      <c r="B83" s="220" t="s">
        <v>70</v>
      </c>
      <c r="C83" s="108" t="s">
        <v>1</v>
      </c>
      <c r="D83" s="243">
        <v>1200000</v>
      </c>
      <c r="E83" s="105">
        <v>0</v>
      </c>
      <c r="F83" s="244">
        <f t="shared" si="1"/>
        <v>0</v>
      </c>
    </row>
    <row r="84" spans="1:6" s="118" customFormat="1" ht="11.25" customHeight="1" hidden="1">
      <c r="A84" s="131">
        <v>428</v>
      </c>
      <c r="B84" s="160"/>
      <c r="C84" s="95" t="s">
        <v>196</v>
      </c>
      <c r="D84" s="95">
        <f>D85</f>
        <v>0</v>
      </c>
      <c r="E84" s="95">
        <f>E85</f>
        <v>0</v>
      </c>
      <c r="F84" s="223" t="s">
        <v>182</v>
      </c>
    </row>
    <row r="85" spans="1:6" s="119" customFormat="1" ht="12.75" hidden="1">
      <c r="A85" s="131"/>
      <c r="B85" s="220">
        <v>4281</v>
      </c>
      <c r="C85" s="137" t="s">
        <v>196</v>
      </c>
      <c r="D85" s="119">
        <v>0</v>
      </c>
      <c r="E85" s="137">
        <v>0</v>
      </c>
      <c r="F85" s="224" t="s">
        <v>182</v>
      </c>
    </row>
    <row r="86" spans="1:5" s="4" customFormat="1" ht="12.75">
      <c r="A86" s="266"/>
      <c r="B86" s="60"/>
      <c r="E86" s="5"/>
    </row>
    <row r="87" spans="1:5" s="4" customFormat="1" ht="12.75">
      <c r="A87" s="266"/>
      <c r="B87" s="60"/>
      <c r="E87" s="5"/>
    </row>
    <row r="88" spans="1:5" s="4" customFormat="1" ht="12.75">
      <c r="A88" s="266"/>
      <c r="B88" s="60"/>
      <c r="E88" s="5"/>
    </row>
    <row r="89" spans="1:5" s="4" customFormat="1" ht="12.75">
      <c r="A89" s="266"/>
      <c r="B89" s="60"/>
      <c r="E89" s="5"/>
    </row>
    <row r="90" spans="1:5" s="4" customFormat="1" ht="12.75">
      <c r="A90" s="266"/>
      <c r="B90" s="60"/>
      <c r="E90" s="5"/>
    </row>
    <row r="91" spans="1:5" s="4" customFormat="1" ht="12.75">
      <c r="A91" s="266"/>
      <c r="B91" s="60"/>
      <c r="E91" s="5"/>
    </row>
    <row r="92" spans="1:5" s="4" customFormat="1" ht="12.75">
      <c r="A92" s="266"/>
      <c r="B92" s="60"/>
      <c r="E92" s="5"/>
    </row>
    <row r="93" spans="1:5" s="4" customFormat="1" ht="12.75">
      <c r="A93" s="266"/>
      <c r="B93" s="60"/>
      <c r="E93" s="5"/>
    </row>
    <row r="94" spans="1:5" s="4" customFormat="1" ht="12.75">
      <c r="A94" s="266"/>
      <c r="B94" s="60"/>
      <c r="E94" s="5"/>
    </row>
    <row r="95" spans="1:5" s="4" customFormat="1" ht="12.75">
      <c r="A95" s="266"/>
      <c r="B95" s="60"/>
      <c r="E95" s="5"/>
    </row>
    <row r="96" spans="1:5" s="4" customFormat="1" ht="12.75">
      <c r="A96" s="266"/>
      <c r="B96" s="60"/>
      <c r="E96" s="5"/>
    </row>
    <row r="97" spans="1:5" s="4" customFormat="1" ht="12.75">
      <c r="A97" s="266"/>
      <c r="B97" s="60"/>
      <c r="E97" s="5"/>
    </row>
    <row r="98" spans="1:5" s="4" customFormat="1" ht="12.75">
      <c r="A98" s="266"/>
      <c r="B98" s="60"/>
      <c r="E98" s="5"/>
    </row>
    <row r="99" spans="1:5" s="4" customFormat="1" ht="12.75">
      <c r="A99" s="266"/>
      <c r="B99" s="60"/>
      <c r="E99" s="5"/>
    </row>
    <row r="100" spans="1:5" s="4" customFormat="1" ht="12.75">
      <c r="A100" s="266"/>
      <c r="B100" s="60"/>
      <c r="E100" s="5"/>
    </row>
    <row r="101" spans="1:5" s="4" customFormat="1" ht="12.75">
      <c r="A101" s="266"/>
      <c r="B101" s="60"/>
      <c r="E101" s="5"/>
    </row>
    <row r="102" spans="1:5" s="4" customFormat="1" ht="12.75">
      <c r="A102" s="266"/>
      <c r="B102" s="60"/>
      <c r="E102" s="5"/>
    </row>
    <row r="103" spans="1:5" s="4" customFormat="1" ht="12.75">
      <c r="A103" s="266"/>
      <c r="B103" s="60"/>
      <c r="E103" s="5"/>
    </row>
    <row r="104" spans="1:5" s="4" customFormat="1" ht="12.75">
      <c r="A104" s="266"/>
      <c r="B104" s="60"/>
      <c r="E104" s="5"/>
    </row>
    <row r="105" spans="1:5" s="4" customFormat="1" ht="12.75">
      <c r="A105" s="266"/>
      <c r="B105" s="60"/>
      <c r="E105" s="5"/>
    </row>
    <row r="106" spans="1:5" s="4" customFormat="1" ht="12.75">
      <c r="A106" s="266"/>
      <c r="B106" s="60"/>
      <c r="E106" s="5"/>
    </row>
    <row r="107" spans="1:5" s="4" customFormat="1" ht="12.75">
      <c r="A107" s="266"/>
      <c r="B107" s="60"/>
      <c r="E107" s="5"/>
    </row>
    <row r="108" spans="1:5" s="4" customFormat="1" ht="12.75">
      <c r="A108" s="266"/>
      <c r="B108" s="60"/>
      <c r="E108" s="5"/>
    </row>
    <row r="109" spans="1:5" s="4" customFormat="1" ht="12.75">
      <c r="A109" s="266"/>
      <c r="B109" s="60"/>
      <c r="E109" s="5"/>
    </row>
    <row r="110" spans="1:5" s="4" customFormat="1" ht="12.75">
      <c r="A110" s="266"/>
      <c r="B110" s="60"/>
      <c r="E110" s="5"/>
    </row>
    <row r="111" spans="1:5" s="4" customFormat="1" ht="12.75">
      <c r="A111" s="266"/>
      <c r="B111" s="60"/>
      <c r="E111" s="5"/>
    </row>
    <row r="112" spans="1:5" s="4" customFormat="1" ht="12.75">
      <c r="A112" s="266"/>
      <c r="B112" s="60"/>
      <c r="E112" s="5"/>
    </row>
    <row r="113" spans="1:5" s="4" customFormat="1" ht="12.75">
      <c r="A113" s="266"/>
      <c r="B113" s="60"/>
      <c r="E113" s="5"/>
    </row>
    <row r="114" spans="1:5" s="4" customFormat="1" ht="12.75">
      <c r="A114" s="266"/>
      <c r="B114" s="60"/>
      <c r="E114" s="5"/>
    </row>
    <row r="115" spans="1:5" s="4" customFormat="1" ht="12.75">
      <c r="A115" s="266"/>
      <c r="B115" s="60"/>
      <c r="E115" s="5"/>
    </row>
    <row r="116" spans="1:5" s="4" customFormat="1" ht="12.75">
      <c r="A116" s="266"/>
      <c r="B116" s="60"/>
      <c r="E116" s="5"/>
    </row>
    <row r="117" spans="1:5" s="4" customFormat="1" ht="12.75">
      <c r="A117" s="266"/>
      <c r="B117" s="60"/>
      <c r="E117" s="5"/>
    </row>
    <row r="118" spans="1:5" s="4" customFormat="1" ht="12.75">
      <c r="A118" s="266"/>
      <c r="B118" s="60"/>
      <c r="E118" s="5"/>
    </row>
    <row r="119" spans="1:5" s="4" customFormat="1" ht="12.75">
      <c r="A119" s="266"/>
      <c r="B119" s="60"/>
      <c r="E119" s="5"/>
    </row>
    <row r="120" spans="1:5" s="4" customFormat="1" ht="12.75">
      <c r="A120" s="266"/>
      <c r="B120" s="60"/>
      <c r="E120" s="5"/>
    </row>
    <row r="121" spans="1:5" s="4" customFormat="1" ht="12.75">
      <c r="A121" s="266"/>
      <c r="B121" s="60"/>
      <c r="E121" s="5"/>
    </row>
    <row r="122" spans="1:5" s="4" customFormat="1" ht="12.75">
      <c r="A122" s="266"/>
      <c r="B122" s="60"/>
      <c r="E122" s="5"/>
    </row>
    <row r="123" spans="1:5" s="4" customFormat="1" ht="12.75">
      <c r="A123" s="266"/>
      <c r="B123" s="60"/>
      <c r="E123" s="5"/>
    </row>
    <row r="124" spans="1:5" s="4" customFormat="1" ht="12.75">
      <c r="A124" s="266"/>
      <c r="B124" s="60"/>
      <c r="E124" s="5"/>
    </row>
    <row r="125" spans="1:5" s="4" customFormat="1" ht="12.75">
      <c r="A125" s="266"/>
      <c r="B125" s="60"/>
      <c r="E125" s="5"/>
    </row>
    <row r="126" spans="1:5" s="4" customFormat="1" ht="12.75">
      <c r="A126" s="266"/>
      <c r="B126" s="60"/>
      <c r="E126" s="5"/>
    </row>
    <row r="127" spans="1:5" s="4" customFormat="1" ht="12.75">
      <c r="A127" s="266"/>
      <c r="B127" s="60"/>
      <c r="E127" s="5"/>
    </row>
    <row r="128" spans="1:5" s="4" customFormat="1" ht="12.75">
      <c r="A128" s="266"/>
      <c r="B128" s="60"/>
      <c r="E128" s="5"/>
    </row>
    <row r="129" spans="1:5" s="4" customFormat="1" ht="12.75">
      <c r="A129" s="266"/>
      <c r="B129" s="60"/>
      <c r="E129" s="5"/>
    </row>
    <row r="130" spans="1:5" s="4" customFormat="1" ht="12.75">
      <c r="A130" s="266"/>
      <c r="B130" s="60"/>
      <c r="E130" s="5"/>
    </row>
    <row r="131" spans="1:5" s="4" customFormat="1" ht="12.75">
      <c r="A131" s="266"/>
      <c r="B131" s="60"/>
      <c r="E131" s="5"/>
    </row>
    <row r="132" spans="1:5" s="4" customFormat="1" ht="12.75">
      <c r="A132" s="266"/>
      <c r="B132" s="60"/>
      <c r="E132" s="5"/>
    </row>
    <row r="133" spans="1:5" s="4" customFormat="1" ht="12.75">
      <c r="A133" s="266"/>
      <c r="B133" s="60"/>
      <c r="E133" s="5"/>
    </row>
    <row r="134" spans="1:5" s="4" customFormat="1" ht="12.75">
      <c r="A134" s="266"/>
      <c r="B134" s="60"/>
      <c r="E134" s="5"/>
    </row>
    <row r="135" spans="1:5" s="4" customFormat="1" ht="12.75">
      <c r="A135" s="266"/>
      <c r="B135" s="60"/>
      <c r="E135" s="5"/>
    </row>
    <row r="136" spans="1:5" s="4" customFormat="1" ht="12.75">
      <c r="A136" s="266"/>
      <c r="B136" s="60"/>
      <c r="E136" s="5"/>
    </row>
    <row r="137" spans="1:5" s="4" customFormat="1" ht="12.75">
      <c r="A137" s="266"/>
      <c r="B137" s="60"/>
      <c r="E137" s="5"/>
    </row>
    <row r="138" spans="1:5" s="4" customFormat="1" ht="12.75">
      <c r="A138" s="266"/>
      <c r="B138" s="60"/>
      <c r="E138" s="5"/>
    </row>
    <row r="139" spans="1:5" s="4" customFormat="1" ht="12.75">
      <c r="A139" s="266"/>
      <c r="B139" s="60"/>
      <c r="E139" s="5"/>
    </row>
    <row r="140" spans="1:5" s="4" customFormat="1" ht="12.75">
      <c r="A140" s="266"/>
      <c r="B140" s="60"/>
      <c r="E140" s="5"/>
    </row>
    <row r="141" spans="1:5" s="4" customFormat="1" ht="12.75">
      <c r="A141" s="266"/>
      <c r="B141" s="60"/>
      <c r="E141" s="5"/>
    </row>
    <row r="142" spans="1:5" s="4" customFormat="1" ht="12.75">
      <c r="A142" s="266"/>
      <c r="B142" s="60"/>
      <c r="E142" s="5"/>
    </row>
    <row r="143" spans="1:5" s="4" customFormat="1" ht="12.75">
      <c r="A143" s="266"/>
      <c r="B143" s="60"/>
      <c r="E143" s="5"/>
    </row>
    <row r="144" spans="1:5" s="4" customFormat="1" ht="12.75">
      <c r="A144" s="266"/>
      <c r="B144" s="60"/>
      <c r="E144" s="5"/>
    </row>
    <row r="145" spans="1:5" s="4" customFormat="1" ht="12.75">
      <c r="A145" s="266"/>
      <c r="B145" s="60"/>
      <c r="E145" s="5"/>
    </row>
    <row r="146" spans="1:5" s="4" customFormat="1" ht="12.75">
      <c r="A146" s="266"/>
      <c r="B146" s="60"/>
      <c r="E146" s="5"/>
    </row>
    <row r="147" spans="1:5" s="4" customFormat="1" ht="12.75">
      <c r="A147" s="266"/>
      <c r="B147" s="60"/>
      <c r="E147" s="5"/>
    </row>
    <row r="148" spans="1:5" s="4" customFormat="1" ht="12.75">
      <c r="A148" s="266"/>
      <c r="B148" s="60"/>
      <c r="E148" s="5"/>
    </row>
    <row r="149" spans="1:5" s="4" customFormat="1" ht="12.75">
      <c r="A149" s="266"/>
      <c r="B149" s="60"/>
      <c r="E149" s="5"/>
    </row>
    <row r="150" spans="1:5" s="4" customFormat="1" ht="12.75">
      <c r="A150" s="266"/>
      <c r="B150" s="60"/>
      <c r="E150" s="5"/>
    </row>
    <row r="151" spans="1:5" s="4" customFormat="1" ht="12.75">
      <c r="A151" s="266"/>
      <c r="B151" s="60"/>
      <c r="E151" s="5"/>
    </row>
    <row r="152" spans="1:5" s="4" customFormat="1" ht="12.75">
      <c r="A152" s="266"/>
      <c r="B152" s="60"/>
      <c r="E152" s="5"/>
    </row>
    <row r="153" spans="1:5" s="4" customFormat="1" ht="12.75">
      <c r="A153" s="266"/>
      <c r="B153" s="60"/>
      <c r="E153" s="5"/>
    </row>
    <row r="154" spans="1:5" s="4" customFormat="1" ht="12.75">
      <c r="A154" s="266"/>
      <c r="B154" s="60"/>
      <c r="E154" s="5"/>
    </row>
    <row r="155" spans="1:5" s="4" customFormat="1" ht="12.75">
      <c r="A155" s="266"/>
      <c r="B155" s="60"/>
      <c r="E155" s="5"/>
    </row>
    <row r="156" spans="1:5" s="4" customFormat="1" ht="12.75">
      <c r="A156" s="266"/>
      <c r="B156" s="60"/>
      <c r="E156" s="5"/>
    </row>
    <row r="157" spans="1:5" s="4" customFormat="1" ht="12.75">
      <c r="A157" s="266"/>
      <c r="B157" s="60"/>
      <c r="E157" s="5"/>
    </row>
    <row r="158" spans="1:5" s="4" customFormat="1" ht="12.75">
      <c r="A158" s="266"/>
      <c r="B158" s="60"/>
      <c r="E158" s="5"/>
    </row>
    <row r="159" spans="1:5" s="4" customFormat="1" ht="12.75">
      <c r="A159" s="266"/>
      <c r="B159" s="60"/>
      <c r="E159" s="5"/>
    </row>
    <row r="160" spans="1:5" s="4" customFormat="1" ht="12.75">
      <c r="A160" s="266"/>
      <c r="B160" s="60"/>
      <c r="E160" s="5"/>
    </row>
    <row r="161" spans="1:5" s="4" customFormat="1" ht="12.75">
      <c r="A161" s="266"/>
      <c r="B161" s="60"/>
      <c r="E161" s="5"/>
    </row>
    <row r="162" spans="1:5" s="4" customFormat="1" ht="12.75">
      <c r="A162" s="266"/>
      <c r="B162" s="60"/>
      <c r="E162" s="5"/>
    </row>
    <row r="163" spans="1:5" s="4" customFormat="1" ht="12.75">
      <c r="A163" s="266"/>
      <c r="B163" s="60"/>
      <c r="E163" s="5"/>
    </row>
    <row r="164" spans="1:5" s="4" customFormat="1" ht="12.75">
      <c r="A164" s="266"/>
      <c r="B164" s="60"/>
      <c r="E164" s="5"/>
    </row>
    <row r="165" spans="1:5" s="4" customFormat="1" ht="12.75">
      <c r="A165" s="266"/>
      <c r="B165" s="60"/>
      <c r="E165" s="5"/>
    </row>
    <row r="166" spans="1:5" s="4" customFormat="1" ht="12.75">
      <c r="A166" s="266"/>
      <c r="B166" s="60"/>
      <c r="E166" s="5"/>
    </row>
    <row r="167" spans="1:5" s="4" customFormat="1" ht="12.75">
      <c r="A167" s="266"/>
      <c r="B167" s="60"/>
      <c r="E167" s="5"/>
    </row>
    <row r="168" spans="1:5" s="4" customFormat="1" ht="12.75">
      <c r="A168" s="266"/>
      <c r="B168" s="60"/>
      <c r="E168" s="5"/>
    </row>
    <row r="169" spans="1:5" s="4" customFormat="1" ht="12.75">
      <c r="A169" s="266"/>
      <c r="B169" s="60"/>
      <c r="E169" s="5"/>
    </row>
    <row r="170" spans="1:5" s="4" customFormat="1" ht="12.75">
      <c r="A170" s="266"/>
      <c r="B170" s="60"/>
      <c r="E170" s="5"/>
    </row>
    <row r="171" spans="1:5" s="4" customFormat="1" ht="12.75">
      <c r="A171" s="266"/>
      <c r="B171" s="60"/>
      <c r="E171" s="5"/>
    </row>
    <row r="172" spans="1:5" s="4" customFormat="1" ht="12.75">
      <c r="A172" s="266"/>
      <c r="B172" s="60"/>
      <c r="E172" s="5"/>
    </row>
    <row r="173" spans="1:5" s="4" customFormat="1" ht="12.75">
      <c r="A173" s="266"/>
      <c r="B173" s="60"/>
      <c r="E173" s="5"/>
    </row>
    <row r="174" spans="1:5" s="4" customFormat="1" ht="12.75">
      <c r="A174" s="266"/>
      <c r="B174" s="60"/>
      <c r="E174" s="5"/>
    </row>
    <row r="175" spans="1:5" s="4" customFormat="1" ht="12.75">
      <c r="A175" s="266"/>
      <c r="B175" s="60"/>
      <c r="E175" s="5"/>
    </row>
    <row r="176" spans="1:5" s="4" customFormat="1" ht="12.75">
      <c r="A176" s="266"/>
      <c r="B176" s="60"/>
      <c r="E176" s="5"/>
    </row>
    <row r="177" spans="1:5" s="4" customFormat="1" ht="12.75">
      <c r="A177" s="266"/>
      <c r="B177" s="60"/>
      <c r="E177" s="5"/>
    </row>
    <row r="178" spans="1:5" s="4" customFormat="1" ht="12.75">
      <c r="A178" s="266"/>
      <c r="B178" s="60"/>
      <c r="E178" s="5"/>
    </row>
    <row r="179" spans="1:5" s="4" customFormat="1" ht="12.75">
      <c r="A179" s="266"/>
      <c r="B179" s="60"/>
      <c r="E179" s="5"/>
    </row>
    <row r="180" spans="1:5" s="4" customFormat="1" ht="12.75">
      <c r="A180" s="266"/>
      <c r="B180" s="60"/>
      <c r="E180" s="5"/>
    </row>
    <row r="181" spans="1:5" s="4" customFormat="1" ht="12.75">
      <c r="A181" s="266"/>
      <c r="B181" s="60"/>
      <c r="E181" s="5"/>
    </row>
    <row r="182" spans="1:5" s="4" customFormat="1" ht="12.75">
      <c r="A182" s="266"/>
      <c r="B182" s="60"/>
      <c r="E182" s="5"/>
    </row>
    <row r="183" spans="1:5" s="4" customFormat="1" ht="12.75">
      <c r="A183" s="266"/>
      <c r="B183" s="60"/>
      <c r="E183" s="5"/>
    </row>
    <row r="184" spans="1:5" s="4" customFormat="1" ht="12.75">
      <c r="A184" s="266"/>
      <c r="B184" s="60"/>
      <c r="E184" s="5"/>
    </row>
    <row r="185" spans="1:5" s="4" customFormat="1" ht="12.75">
      <c r="A185" s="266"/>
      <c r="B185" s="60"/>
      <c r="E185" s="5"/>
    </row>
    <row r="186" spans="1:5" s="4" customFormat="1" ht="12.75">
      <c r="A186" s="266"/>
      <c r="B186" s="60"/>
      <c r="E186" s="5"/>
    </row>
    <row r="187" spans="1:5" s="4" customFormat="1" ht="12.75">
      <c r="A187" s="266"/>
      <c r="B187" s="60"/>
      <c r="E187" s="5"/>
    </row>
    <row r="188" spans="1:5" s="4" customFormat="1" ht="12.75">
      <c r="A188" s="266"/>
      <c r="B188" s="60"/>
      <c r="E188" s="5"/>
    </row>
    <row r="189" spans="1:5" s="4" customFormat="1" ht="12.75">
      <c r="A189" s="266"/>
      <c r="B189" s="60"/>
      <c r="E189" s="5"/>
    </row>
    <row r="190" spans="1:5" s="4" customFormat="1" ht="12.75">
      <c r="A190" s="266"/>
      <c r="B190" s="60"/>
      <c r="E190" s="5"/>
    </row>
    <row r="191" spans="1:5" s="4" customFormat="1" ht="12.75">
      <c r="A191" s="266"/>
      <c r="B191" s="60"/>
      <c r="E191" s="5"/>
    </row>
    <row r="192" spans="1:5" s="4" customFormat="1" ht="12.75">
      <c r="A192" s="266"/>
      <c r="B192" s="60"/>
      <c r="E192" s="5"/>
    </row>
    <row r="193" spans="1:5" s="4" customFormat="1" ht="12.75">
      <c r="A193" s="266"/>
      <c r="B193" s="60"/>
      <c r="E193" s="5"/>
    </row>
    <row r="194" spans="1:5" s="4" customFormat="1" ht="12.75">
      <c r="A194" s="266"/>
      <c r="B194" s="60"/>
      <c r="E194" s="5"/>
    </row>
    <row r="195" spans="1:5" s="4" customFormat="1" ht="12.75">
      <c r="A195" s="266"/>
      <c r="B195" s="60"/>
      <c r="E195" s="5"/>
    </row>
    <row r="196" spans="1:5" s="4" customFormat="1" ht="12.75">
      <c r="A196" s="266"/>
      <c r="B196" s="60"/>
      <c r="E196" s="5"/>
    </row>
    <row r="197" spans="1:5" s="4" customFormat="1" ht="12.75">
      <c r="A197" s="266"/>
      <c r="B197" s="60"/>
      <c r="E197" s="5"/>
    </row>
    <row r="198" spans="1:5" s="4" customFormat="1" ht="12.75">
      <c r="A198" s="266"/>
      <c r="B198" s="60"/>
      <c r="E198" s="5"/>
    </row>
    <row r="199" spans="1:5" s="4" customFormat="1" ht="12.75">
      <c r="A199" s="266"/>
      <c r="B199" s="60"/>
      <c r="E199" s="5"/>
    </row>
    <row r="200" spans="1:5" s="4" customFormat="1" ht="12.75">
      <c r="A200" s="266"/>
      <c r="B200" s="60"/>
      <c r="E200" s="5"/>
    </row>
    <row r="201" spans="1:5" s="4" customFormat="1" ht="12.75">
      <c r="A201" s="266"/>
      <c r="B201" s="60"/>
      <c r="E201" s="5"/>
    </row>
    <row r="202" spans="1:5" s="4" customFormat="1" ht="12.75">
      <c r="A202" s="266"/>
      <c r="B202" s="60"/>
      <c r="E202" s="5"/>
    </row>
    <row r="203" spans="1:5" s="4" customFormat="1" ht="12.75">
      <c r="A203" s="266"/>
      <c r="B203" s="60"/>
      <c r="E203" s="5"/>
    </row>
    <row r="204" spans="1:5" s="4" customFormat="1" ht="12.75">
      <c r="A204" s="266"/>
      <c r="B204" s="60"/>
      <c r="E204" s="5"/>
    </row>
    <row r="205" spans="1:5" s="4" customFormat="1" ht="12.75">
      <c r="A205" s="266"/>
      <c r="B205" s="60"/>
      <c r="E205" s="5"/>
    </row>
    <row r="206" spans="1:5" s="4" customFormat="1" ht="12.75">
      <c r="A206" s="266"/>
      <c r="B206" s="60"/>
      <c r="E206" s="5"/>
    </row>
    <row r="207" spans="1:5" s="4" customFormat="1" ht="12.75">
      <c r="A207" s="266"/>
      <c r="B207" s="60"/>
      <c r="E207" s="5"/>
    </row>
    <row r="208" spans="1:5" s="4" customFormat="1" ht="12.75">
      <c r="A208" s="266"/>
      <c r="B208" s="60"/>
      <c r="E208" s="5"/>
    </row>
    <row r="209" spans="1:5" s="4" customFormat="1" ht="12.75">
      <c r="A209" s="266"/>
      <c r="B209" s="60"/>
      <c r="E209" s="5"/>
    </row>
    <row r="210" spans="1:5" s="4" customFormat="1" ht="12.75">
      <c r="A210" s="266"/>
      <c r="B210" s="60"/>
      <c r="E210" s="5"/>
    </row>
    <row r="211" spans="1:5" s="4" customFormat="1" ht="12.75">
      <c r="A211" s="266"/>
      <c r="B211" s="60"/>
      <c r="E211" s="5"/>
    </row>
    <row r="212" spans="1:5" s="4" customFormat="1" ht="12.75">
      <c r="A212" s="266"/>
      <c r="B212" s="60"/>
      <c r="E212" s="5"/>
    </row>
    <row r="213" spans="1:5" s="4" customFormat="1" ht="12.75">
      <c r="A213" s="266"/>
      <c r="B213" s="60"/>
      <c r="E213" s="5"/>
    </row>
    <row r="214" spans="1:5" s="4" customFormat="1" ht="12.75">
      <c r="A214" s="266"/>
      <c r="B214" s="60"/>
      <c r="E214" s="5"/>
    </row>
    <row r="215" spans="1:5" s="4" customFormat="1" ht="12.75">
      <c r="A215" s="266"/>
      <c r="B215" s="60"/>
      <c r="E215" s="5"/>
    </row>
    <row r="216" spans="1:5" s="4" customFormat="1" ht="12.75">
      <c r="A216" s="266"/>
      <c r="B216" s="60"/>
      <c r="E216" s="5"/>
    </row>
    <row r="217" spans="1:5" s="4" customFormat="1" ht="12.75">
      <c r="A217" s="266"/>
      <c r="B217" s="60"/>
      <c r="E217" s="5"/>
    </row>
    <row r="218" spans="1:5" s="4" customFormat="1" ht="12.75">
      <c r="A218" s="266"/>
      <c r="B218" s="60"/>
      <c r="E218" s="5"/>
    </row>
    <row r="219" spans="1:5" s="4" customFormat="1" ht="12.75">
      <c r="A219" s="266"/>
      <c r="B219" s="60"/>
      <c r="E219" s="5"/>
    </row>
    <row r="220" spans="1:5" s="4" customFormat="1" ht="12.75">
      <c r="A220" s="266"/>
      <c r="B220" s="60"/>
      <c r="E220" s="5"/>
    </row>
    <row r="221" spans="1:5" s="4" customFormat="1" ht="12.75">
      <c r="A221" s="266"/>
      <c r="B221" s="60"/>
      <c r="E221" s="5"/>
    </row>
    <row r="222" spans="1:5" s="4" customFormat="1" ht="12.75">
      <c r="A222" s="266"/>
      <c r="B222" s="60"/>
      <c r="E222" s="5"/>
    </row>
    <row r="223" spans="1:5" s="4" customFormat="1" ht="12.75">
      <c r="A223" s="266"/>
      <c r="B223" s="60"/>
      <c r="E223" s="5"/>
    </row>
    <row r="224" spans="1:5" s="4" customFormat="1" ht="12.75">
      <c r="A224" s="266"/>
      <c r="B224" s="60"/>
      <c r="E224" s="5"/>
    </row>
    <row r="225" spans="1:5" s="4" customFormat="1" ht="12.75">
      <c r="A225" s="266"/>
      <c r="B225" s="60"/>
      <c r="E225" s="5"/>
    </row>
    <row r="226" spans="1:5" s="4" customFormat="1" ht="12.75">
      <c r="A226" s="266"/>
      <c r="B226" s="60"/>
      <c r="E226" s="5"/>
    </row>
    <row r="227" spans="1:5" s="4" customFormat="1" ht="12.75">
      <c r="A227" s="266"/>
      <c r="B227" s="60"/>
      <c r="E227" s="5"/>
    </row>
    <row r="228" spans="1:5" s="4" customFormat="1" ht="12.75">
      <c r="A228" s="266"/>
      <c r="B228" s="60"/>
      <c r="E228" s="5"/>
    </row>
    <row r="229" spans="1:5" s="4" customFormat="1" ht="12.75">
      <c r="A229" s="266"/>
      <c r="B229" s="60"/>
      <c r="E229" s="5"/>
    </row>
    <row r="230" spans="1:5" s="4" customFormat="1" ht="12.75">
      <c r="A230" s="266"/>
      <c r="B230" s="60"/>
      <c r="E230" s="5"/>
    </row>
    <row r="231" spans="1:5" s="4" customFormat="1" ht="12.75">
      <c r="A231" s="266"/>
      <c r="B231" s="60"/>
      <c r="E231" s="5"/>
    </row>
    <row r="232" spans="1:5" s="4" customFormat="1" ht="12.75">
      <c r="A232" s="266"/>
      <c r="B232" s="60"/>
      <c r="E232" s="5"/>
    </row>
    <row r="233" spans="1:5" s="4" customFormat="1" ht="12.75">
      <c r="A233" s="266"/>
      <c r="B233" s="60"/>
      <c r="E233" s="5"/>
    </row>
    <row r="234" spans="1:5" s="4" customFormat="1" ht="12.75">
      <c r="A234" s="266"/>
      <c r="B234" s="60"/>
      <c r="E234" s="5"/>
    </row>
    <row r="235" spans="1:5" s="4" customFormat="1" ht="12.75">
      <c r="A235" s="266"/>
      <c r="B235" s="60"/>
      <c r="E235" s="5"/>
    </row>
    <row r="236" spans="1:5" s="4" customFormat="1" ht="12.75">
      <c r="A236" s="266"/>
      <c r="B236" s="60"/>
      <c r="E236" s="5"/>
    </row>
    <row r="237" spans="1:5" s="4" customFormat="1" ht="12.75">
      <c r="A237" s="266"/>
      <c r="B237" s="60"/>
      <c r="E237" s="5"/>
    </row>
    <row r="238" spans="1:5" s="4" customFormat="1" ht="12.75">
      <c r="A238" s="266"/>
      <c r="B238" s="60"/>
      <c r="E238" s="5"/>
    </row>
    <row r="239" spans="1:5" s="4" customFormat="1" ht="12.75">
      <c r="A239" s="266"/>
      <c r="B239" s="60"/>
      <c r="E239" s="5"/>
    </row>
    <row r="240" spans="1:5" s="4" customFormat="1" ht="12.75">
      <c r="A240" s="266"/>
      <c r="B240" s="60"/>
      <c r="E240" s="5"/>
    </row>
    <row r="241" spans="1:5" s="4" customFormat="1" ht="12.75">
      <c r="A241" s="266"/>
      <c r="B241" s="60"/>
      <c r="E241" s="5"/>
    </row>
    <row r="242" spans="1:5" s="4" customFormat="1" ht="12.75">
      <c r="A242" s="266"/>
      <c r="B242" s="60"/>
      <c r="E242" s="5"/>
    </row>
    <row r="243" spans="1:5" s="4" customFormat="1" ht="12.75">
      <c r="A243" s="266"/>
      <c r="B243" s="60"/>
      <c r="E243" s="5"/>
    </row>
    <row r="244" spans="1:5" s="4" customFormat="1" ht="12.75">
      <c r="A244" s="266"/>
      <c r="B244" s="60"/>
      <c r="E244" s="5"/>
    </row>
    <row r="245" spans="1:5" s="4" customFormat="1" ht="12.75">
      <c r="A245" s="266"/>
      <c r="B245" s="60"/>
      <c r="E245" s="5"/>
    </row>
    <row r="246" spans="1:5" s="4" customFormat="1" ht="12.75">
      <c r="A246" s="266"/>
      <c r="B246" s="60"/>
      <c r="E246" s="5"/>
    </row>
    <row r="247" spans="1:5" s="4" customFormat="1" ht="12.75">
      <c r="A247" s="266"/>
      <c r="B247" s="60"/>
      <c r="E247" s="5"/>
    </row>
    <row r="248" spans="1:5" s="4" customFormat="1" ht="12.75">
      <c r="A248" s="266"/>
      <c r="B248" s="60"/>
      <c r="E248" s="5"/>
    </row>
    <row r="249" spans="1:5" s="4" customFormat="1" ht="12.75">
      <c r="A249" s="266"/>
      <c r="B249" s="60"/>
      <c r="E249" s="5"/>
    </row>
    <row r="250" spans="1:5" s="4" customFormat="1" ht="12.75">
      <c r="A250" s="266"/>
      <c r="B250" s="60"/>
      <c r="E250" s="5"/>
    </row>
    <row r="251" spans="1:5" s="4" customFormat="1" ht="12.75">
      <c r="A251" s="266"/>
      <c r="B251" s="60"/>
      <c r="E251" s="5"/>
    </row>
    <row r="252" spans="1:5" s="4" customFormat="1" ht="12.75">
      <c r="A252" s="266"/>
      <c r="B252" s="60"/>
      <c r="E252" s="5"/>
    </row>
    <row r="253" spans="1:5" s="4" customFormat="1" ht="12.75">
      <c r="A253" s="266"/>
      <c r="B253" s="60"/>
      <c r="E253" s="5"/>
    </row>
    <row r="254" spans="1:5" s="4" customFormat="1" ht="12.75">
      <c r="A254" s="266"/>
      <c r="B254" s="60"/>
      <c r="E254" s="5"/>
    </row>
    <row r="255" spans="1:5" s="4" customFormat="1" ht="12.75">
      <c r="A255" s="266"/>
      <c r="B255" s="60"/>
      <c r="E255" s="5"/>
    </row>
    <row r="256" spans="1:5" s="4" customFormat="1" ht="12.75">
      <c r="A256" s="266"/>
      <c r="B256" s="60"/>
      <c r="E256" s="5"/>
    </row>
    <row r="257" spans="1:5" s="4" customFormat="1" ht="12.75">
      <c r="A257" s="266"/>
      <c r="B257" s="60"/>
      <c r="E257" s="5"/>
    </row>
    <row r="258" spans="1:5" s="4" customFormat="1" ht="12.75">
      <c r="A258" s="266"/>
      <c r="B258" s="60"/>
      <c r="E258" s="5"/>
    </row>
    <row r="259" spans="1:5" s="4" customFormat="1" ht="12.75">
      <c r="A259" s="266"/>
      <c r="B259" s="60"/>
      <c r="E259" s="5"/>
    </row>
    <row r="260" spans="1:5" s="4" customFormat="1" ht="12.75">
      <c r="A260" s="266"/>
      <c r="B260" s="60"/>
      <c r="E260" s="5"/>
    </row>
    <row r="261" spans="1:5" s="4" customFormat="1" ht="12.75">
      <c r="A261" s="266"/>
      <c r="B261" s="60"/>
      <c r="E261" s="5"/>
    </row>
    <row r="262" spans="1:5" s="4" customFormat="1" ht="12.75">
      <c r="A262" s="266"/>
      <c r="B262" s="60"/>
      <c r="E262" s="5"/>
    </row>
    <row r="263" spans="1:5" s="4" customFormat="1" ht="12.75">
      <c r="A263" s="266"/>
      <c r="B263" s="60"/>
      <c r="E263" s="5"/>
    </row>
    <row r="264" spans="1:5" s="4" customFormat="1" ht="12.75">
      <c r="A264" s="266"/>
      <c r="B264" s="60"/>
      <c r="E264" s="5"/>
    </row>
    <row r="265" spans="1:5" s="4" customFormat="1" ht="12.75">
      <c r="A265" s="266"/>
      <c r="B265" s="60"/>
      <c r="E265" s="5"/>
    </row>
    <row r="266" spans="1:5" s="4" customFormat="1" ht="12.75">
      <c r="A266" s="266"/>
      <c r="B266" s="60"/>
      <c r="E266" s="5"/>
    </row>
    <row r="267" spans="1:5" s="4" customFormat="1" ht="12.75">
      <c r="A267" s="266"/>
      <c r="B267" s="60"/>
      <c r="E267" s="5"/>
    </row>
    <row r="268" spans="1:5" s="4" customFormat="1" ht="12.75">
      <c r="A268" s="266"/>
      <c r="B268" s="60"/>
      <c r="E268" s="5"/>
    </row>
    <row r="269" spans="1:5" s="4" customFormat="1" ht="12.75">
      <c r="A269" s="266"/>
      <c r="B269" s="60"/>
      <c r="E269" s="5"/>
    </row>
    <row r="270" spans="1:5" s="4" customFormat="1" ht="12.75">
      <c r="A270" s="266"/>
      <c r="B270" s="60"/>
      <c r="E270" s="5"/>
    </row>
    <row r="271" spans="1:5" s="4" customFormat="1" ht="12.75">
      <c r="A271" s="266"/>
      <c r="B271" s="60"/>
      <c r="E271" s="5"/>
    </row>
    <row r="272" spans="1:5" s="4" customFormat="1" ht="12.75">
      <c r="A272" s="266"/>
      <c r="B272" s="60"/>
      <c r="E272" s="5"/>
    </row>
    <row r="273" spans="1:5" s="4" customFormat="1" ht="12.75">
      <c r="A273" s="266"/>
      <c r="B273" s="60"/>
      <c r="E273" s="5"/>
    </row>
    <row r="274" spans="1:5" s="4" customFormat="1" ht="12.75">
      <c r="A274" s="266"/>
      <c r="B274" s="60"/>
      <c r="E274" s="5"/>
    </row>
    <row r="275" spans="1:5" s="4" customFormat="1" ht="12.75">
      <c r="A275" s="266"/>
      <c r="B275" s="60"/>
      <c r="E275" s="5"/>
    </row>
    <row r="276" spans="1:5" s="4" customFormat="1" ht="12.75">
      <c r="A276" s="266"/>
      <c r="B276" s="60"/>
      <c r="E276" s="5"/>
    </row>
    <row r="277" spans="1:5" s="4" customFormat="1" ht="12.75">
      <c r="A277" s="266"/>
      <c r="B277" s="60"/>
      <c r="E277" s="5"/>
    </row>
    <row r="278" spans="1:5" s="4" customFormat="1" ht="12.75">
      <c r="A278" s="266"/>
      <c r="B278" s="60"/>
      <c r="E278" s="5"/>
    </row>
    <row r="279" spans="1:5" s="4" customFormat="1" ht="12.75">
      <c r="A279" s="266"/>
      <c r="B279" s="60"/>
      <c r="E279" s="5"/>
    </row>
    <row r="280" spans="1:5" s="4" customFormat="1" ht="12.75">
      <c r="A280" s="266"/>
      <c r="B280" s="60"/>
      <c r="E280" s="5"/>
    </row>
    <row r="281" spans="1:5" s="4" customFormat="1" ht="12.75">
      <c r="A281" s="266"/>
      <c r="B281" s="60"/>
      <c r="E281" s="5"/>
    </row>
    <row r="282" spans="1:5" s="4" customFormat="1" ht="12.75">
      <c r="A282" s="266"/>
      <c r="B282" s="60"/>
      <c r="E282" s="5"/>
    </row>
    <row r="283" spans="1:5" s="4" customFormat="1" ht="12.75">
      <c r="A283" s="266"/>
      <c r="B283" s="60"/>
      <c r="E283" s="5"/>
    </row>
    <row r="284" spans="1:5" s="4" customFormat="1" ht="12.75">
      <c r="A284" s="266"/>
      <c r="B284" s="60"/>
      <c r="E284" s="5"/>
    </row>
    <row r="285" spans="1:5" s="4" customFormat="1" ht="12.75">
      <c r="A285" s="266"/>
      <c r="B285" s="60"/>
      <c r="E285" s="5"/>
    </row>
    <row r="286" spans="1:5" s="4" customFormat="1" ht="12.75">
      <c r="A286" s="266"/>
      <c r="B286" s="60"/>
      <c r="E286" s="5"/>
    </row>
    <row r="287" spans="1:5" s="4" customFormat="1" ht="12.75">
      <c r="A287" s="266"/>
      <c r="B287" s="60"/>
      <c r="E287" s="5"/>
    </row>
    <row r="288" spans="1:5" s="4" customFormat="1" ht="12.75">
      <c r="A288" s="266"/>
      <c r="B288" s="60"/>
      <c r="E288" s="5"/>
    </row>
    <row r="289" spans="1:5" s="4" customFormat="1" ht="12.75">
      <c r="A289" s="266"/>
      <c r="B289" s="60"/>
      <c r="E289" s="5"/>
    </row>
    <row r="290" spans="1:5" s="4" customFormat="1" ht="12.75">
      <c r="A290" s="266"/>
      <c r="B290" s="60"/>
      <c r="E290" s="5"/>
    </row>
    <row r="291" spans="1:5" s="4" customFormat="1" ht="12.75">
      <c r="A291" s="266"/>
      <c r="B291" s="60"/>
      <c r="E291" s="5"/>
    </row>
    <row r="292" spans="1:5" s="4" customFormat="1" ht="12.75">
      <c r="A292" s="266"/>
      <c r="B292" s="60"/>
      <c r="E292" s="5"/>
    </row>
    <row r="293" spans="1:5" s="4" customFormat="1" ht="12.75">
      <c r="A293" s="266"/>
      <c r="B293" s="60"/>
      <c r="E293" s="5"/>
    </row>
    <row r="294" spans="1:5" s="4" customFormat="1" ht="12.75">
      <c r="A294" s="266"/>
      <c r="B294" s="60"/>
      <c r="E294" s="5"/>
    </row>
    <row r="295" spans="1:5" s="4" customFormat="1" ht="12.75">
      <c r="A295" s="266"/>
      <c r="B295" s="60"/>
      <c r="E295" s="5"/>
    </row>
    <row r="296" spans="1:5" s="4" customFormat="1" ht="12.75">
      <c r="A296" s="266"/>
      <c r="B296" s="60"/>
      <c r="E296" s="5"/>
    </row>
    <row r="297" spans="1:5" s="4" customFormat="1" ht="12.75">
      <c r="A297" s="266"/>
      <c r="B297" s="60"/>
      <c r="E297" s="5"/>
    </row>
    <row r="298" spans="1:5" s="4" customFormat="1" ht="12.75">
      <c r="A298" s="266"/>
      <c r="B298" s="60"/>
      <c r="E298" s="5"/>
    </row>
    <row r="299" spans="1:5" s="4" customFormat="1" ht="12.75">
      <c r="A299" s="266"/>
      <c r="B299" s="60"/>
      <c r="E299" s="5"/>
    </row>
    <row r="300" spans="1:5" s="4" customFormat="1" ht="12.75">
      <c r="A300" s="266"/>
      <c r="B300" s="60"/>
      <c r="E300" s="5"/>
    </row>
    <row r="301" spans="1:5" s="4" customFormat="1" ht="12.75">
      <c r="A301" s="266"/>
      <c r="B301" s="60"/>
      <c r="E301" s="5"/>
    </row>
    <row r="302" spans="1:5" s="4" customFormat="1" ht="12.75">
      <c r="A302" s="266"/>
      <c r="B302" s="60"/>
      <c r="E302" s="5"/>
    </row>
    <row r="303" spans="1:5" s="4" customFormat="1" ht="12.75">
      <c r="A303" s="266"/>
      <c r="B303" s="60"/>
      <c r="E303" s="5"/>
    </row>
    <row r="304" spans="1:5" s="4" customFormat="1" ht="12.75">
      <c r="A304" s="266"/>
      <c r="B304" s="60"/>
      <c r="E304" s="5"/>
    </row>
    <row r="305" spans="1:5" s="4" customFormat="1" ht="12.75">
      <c r="A305" s="266"/>
      <c r="B305" s="60"/>
      <c r="E305" s="5"/>
    </row>
    <row r="306" spans="1:5" s="4" customFormat="1" ht="12.75">
      <c r="A306" s="266"/>
      <c r="B306" s="60"/>
      <c r="E306" s="5"/>
    </row>
    <row r="307" spans="1:5" s="4" customFormat="1" ht="12.75">
      <c r="A307" s="266"/>
      <c r="B307" s="60"/>
      <c r="E307" s="5"/>
    </row>
    <row r="308" spans="1:5" s="4" customFormat="1" ht="12.75">
      <c r="A308" s="266"/>
      <c r="B308" s="60"/>
      <c r="E308" s="5"/>
    </row>
    <row r="309" spans="1:5" s="4" customFormat="1" ht="12.75">
      <c r="A309" s="266"/>
      <c r="B309" s="60"/>
      <c r="E309" s="5"/>
    </row>
    <row r="310" spans="1:5" s="4" customFormat="1" ht="12.75">
      <c r="A310" s="266"/>
      <c r="B310" s="60"/>
      <c r="E310" s="5"/>
    </row>
    <row r="311" spans="1:5" s="4" customFormat="1" ht="12.75">
      <c r="A311" s="266"/>
      <c r="B311" s="60"/>
      <c r="E311" s="5"/>
    </row>
  </sheetData>
  <sheetProtection/>
  <mergeCells count="1">
    <mergeCell ref="A1:F1"/>
  </mergeCells>
  <printOptions horizontalCentered="1"/>
  <pageMargins left="0.2362204724409449" right="0.2362204724409449" top="0.6299212598425197" bottom="0.69" header="0.5118110236220472" footer="0.31"/>
  <pageSetup firstPageNumber="494" useFirstPageNumber="1" horizontalDpi="300" verticalDpi="3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2"/>
  <sheetViews>
    <sheetView workbookViewId="0" topLeftCell="A1">
      <selection activeCell="B22" sqref="B22"/>
    </sheetView>
  </sheetViews>
  <sheetFormatPr defaultColWidth="11.421875" defaultRowHeight="12.75"/>
  <cols>
    <col min="1" max="1" width="5.57421875" style="272" customWidth="1"/>
    <col min="2" max="2" width="4.57421875" style="32" customWidth="1"/>
    <col min="3" max="3" width="51.7109375" style="0" customWidth="1"/>
    <col min="4" max="4" width="12.57421875" style="0" customWidth="1"/>
    <col min="5" max="5" width="12.8515625" style="229" bestFit="1" customWidth="1"/>
    <col min="6" max="6" width="9.28125" style="0" bestFit="1" customWidth="1"/>
  </cols>
  <sheetData>
    <row r="1" spans="1:6" s="43" customFormat="1" ht="30" customHeight="1">
      <c r="A1" s="320" t="s">
        <v>42</v>
      </c>
      <c r="B1" s="320"/>
      <c r="C1" s="320"/>
      <c r="D1" s="320"/>
      <c r="E1" s="320"/>
      <c r="F1" s="320"/>
    </row>
    <row r="2" spans="1:6" s="4" customFormat="1" ht="28.5" customHeight="1">
      <c r="A2" s="263"/>
      <c r="B2" s="73"/>
      <c r="C2" s="289" t="s">
        <v>244</v>
      </c>
      <c r="D2" s="286" t="s">
        <v>241</v>
      </c>
      <c r="E2" s="287" t="s">
        <v>242</v>
      </c>
      <c r="F2" s="288" t="s">
        <v>243</v>
      </c>
    </row>
    <row r="3" spans="1:6" s="54" customFormat="1" ht="22.5" customHeight="1">
      <c r="A3" s="268"/>
      <c r="B3" s="190"/>
      <c r="C3" s="54" t="s">
        <v>72</v>
      </c>
      <c r="D3" s="158">
        <f>D4-D17</f>
        <v>-13142000</v>
      </c>
      <c r="E3" s="158">
        <f>E4-E17</f>
        <v>49134123.519999996</v>
      </c>
      <c r="F3" s="75">
        <f>E3/D3*100</f>
        <v>-373.8709748896667</v>
      </c>
    </row>
    <row r="4" spans="1:6" s="54" customFormat="1" ht="24" customHeight="1">
      <c r="A4" s="265">
        <v>8</v>
      </c>
      <c r="B4" s="62"/>
      <c r="C4" s="54" t="s">
        <v>31</v>
      </c>
      <c r="D4" s="158">
        <f>D5</f>
        <v>42724000</v>
      </c>
      <c r="E4" s="158">
        <f>E5</f>
        <v>55354368.51</v>
      </c>
      <c r="F4" s="75">
        <f aca="true" t="shared" si="0" ref="F4:F29">E4/D4*100</f>
        <v>129.5627013154199</v>
      </c>
    </row>
    <row r="5" spans="1:6" s="54" customFormat="1" ht="13.5" customHeight="1">
      <c r="A5" s="265">
        <v>81</v>
      </c>
      <c r="B5" s="62"/>
      <c r="C5" s="54" t="s">
        <v>71</v>
      </c>
      <c r="D5" s="158">
        <f>D6+D8+D10+D13</f>
        <v>42724000</v>
      </c>
      <c r="E5" s="158">
        <f>E6+E8+E10+E13</f>
        <v>55354368.51</v>
      </c>
      <c r="F5" s="75">
        <f t="shared" si="0"/>
        <v>129.5627013154199</v>
      </c>
    </row>
    <row r="6" spans="1:6" s="54" customFormat="1" ht="25.5">
      <c r="A6" s="265">
        <v>814</v>
      </c>
      <c r="B6" s="62"/>
      <c r="C6" s="49" t="s">
        <v>197</v>
      </c>
      <c r="D6" s="158">
        <f>D7</f>
        <v>320000</v>
      </c>
      <c r="E6" s="158">
        <f>E7</f>
        <v>160660</v>
      </c>
      <c r="F6" s="75">
        <f t="shared" si="0"/>
        <v>50.20625</v>
      </c>
    </row>
    <row r="7" spans="1:6" s="154" customFormat="1" ht="12.75">
      <c r="A7" s="269"/>
      <c r="B7" s="156">
        <v>8141</v>
      </c>
      <c r="C7" s="50" t="s">
        <v>198</v>
      </c>
      <c r="D7" s="245">
        <v>320000</v>
      </c>
      <c r="E7" s="150">
        <v>160660</v>
      </c>
      <c r="F7" s="244">
        <f t="shared" si="0"/>
        <v>50.20625</v>
      </c>
    </row>
    <row r="8" spans="1:6" s="54" customFormat="1" ht="24" customHeight="1">
      <c r="A8" s="265">
        <v>815</v>
      </c>
      <c r="B8" s="62"/>
      <c r="C8" s="49" t="s">
        <v>178</v>
      </c>
      <c r="D8" s="95">
        <f>D9</f>
        <v>21000000</v>
      </c>
      <c r="E8" s="95">
        <f>E9</f>
        <v>45000000</v>
      </c>
      <c r="F8" s="75">
        <f t="shared" si="0"/>
        <v>214.28571428571428</v>
      </c>
    </row>
    <row r="9" spans="1:6" s="119" customFormat="1" ht="24" customHeight="1">
      <c r="A9" s="177"/>
      <c r="B9" s="193">
        <v>8153</v>
      </c>
      <c r="C9" s="140" t="s">
        <v>168</v>
      </c>
      <c r="D9" s="245">
        <v>21000000</v>
      </c>
      <c r="E9" s="137">
        <v>45000000</v>
      </c>
      <c r="F9" s="244">
        <f t="shared" si="0"/>
        <v>214.28571428571428</v>
      </c>
    </row>
    <row r="10" spans="1:6" s="54" customFormat="1" ht="24" customHeight="1">
      <c r="A10" s="265">
        <v>816</v>
      </c>
      <c r="B10" s="62"/>
      <c r="C10" s="49" t="s">
        <v>179</v>
      </c>
      <c r="D10" s="95">
        <f>D11+D12</f>
        <v>20084000</v>
      </c>
      <c r="E10" s="95">
        <f>E11+E12</f>
        <v>9738826.96</v>
      </c>
      <c r="F10" s="75">
        <f t="shared" si="0"/>
        <v>48.49047480581558</v>
      </c>
    </row>
    <row r="11" spans="1:6" s="119" customFormat="1" ht="24" customHeight="1">
      <c r="A11" s="177"/>
      <c r="B11" s="193">
        <v>8163</v>
      </c>
      <c r="C11" s="140" t="s">
        <v>167</v>
      </c>
      <c r="D11" s="245">
        <v>19884000</v>
      </c>
      <c r="E11" s="137">
        <v>9438826.96</v>
      </c>
      <c r="F11" s="244">
        <f t="shared" si="0"/>
        <v>47.4694576543955</v>
      </c>
    </row>
    <row r="12" spans="1:6" s="119" customFormat="1" ht="13.5" customHeight="1">
      <c r="A12" s="177"/>
      <c r="B12" s="193">
        <v>8164</v>
      </c>
      <c r="C12" s="140" t="s">
        <v>199</v>
      </c>
      <c r="D12" s="245">
        <v>200000</v>
      </c>
      <c r="E12" s="137">
        <v>300000</v>
      </c>
      <c r="F12" s="244">
        <f t="shared" si="0"/>
        <v>150</v>
      </c>
    </row>
    <row r="13" spans="1:6" s="118" customFormat="1" ht="13.5" customHeight="1">
      <c r="A13" s="131">
        <v>817</v>
      </c>
      <c r="B13" s="159"/>
      <c r="C13" s="72" t="s">
        <v>200</v>
      </c>
      <c r="D13" s="95">
        <f>D14+D15+D16</f>
        <v>1320000</v>
      </c>
      <c r="E13" s="95">
        <f>E14+E15+E16</f>
        <v>454881.55</v>
      </c>
      <c r="F13" s="75">
        <f t="shared" si="0"/>
        <v>34.46072348484848</v>
      </c>
    </row>
    <row r="14" spans="1:6" s="119" customFormat="1" ht="13.5" customHeight="1">
      <c r="A14" s="177"/>
      <c r="B14" s="193">
        <v>8173</v>
      </c>
      <c r="C14" s="140" t="s">
        <v>201</v>
      </c>
      <c r="D14" s="245">
        <v>120000</v>
      </c>
      <c r="E14" s="137">
        <v>80297.55</v>
      </c>
      <c r="F14" s="246">
        <f t="shared" si="0"/>
        <v>66.914625</v>
      </c>
    </row>
    <row r="15" spans="1:6" s="119" customFormat="1" ht="13.5" customHeight="1" hidden="1">
      <c r="A15" s="177"/>
      <c r="B15" s="193">
        <v>8174</v>
      </c>
      <c r="C15" s="140" t="s">
        <v>202</v>
      </c>
      <c r="D15" s="245">
        <v>800000</v>
      </c>
      <c r="E15" s="137">
        <v>0</v>
      </c>
      <c r="F15" s="244">
        <f t="shared" si="0"/>
        <v>0</v>
      </c>
    </row>
    <row r="16" spans="1:6" s="119" customFormat="1" ht="24" customHeight="1">
      <c r="A16" s="177"/>
      <c r="B16" s="193">
        <v>8176</v>
      </c>
      <c r="C16" s="140" t="s">
        <v>203</v>
      </c>
      <c r="D16" s="245">
        <v>400000</v>
      </c>
      <c r="E16" s="137">
        <v>374584</v>
      </c>
      <c r="F16" s="246">
        <f t="shared" si="0"/>
        <v>93.646</v>
      </c>
    </row>
    <row r="17" spans="1:6" s="4" customFormat="1" ht="24" customHeight="1">
      <c r="A17" s="266">
        <v>5</v>
      </c>
      <c r="B17" s="59"/>
      <c r="C17" s="42" t="s">
        <v>32</v>
      </c>
      <c r="D17" s="148">
        <f>D18</f>
        <v>55866000</v>
      </c>
      <c r="E17" s="148">
        <f>E18</f>
        <v>6220244.99</v>
      </c>
      <c r="F17" s="75">
        <f t="shared" si="0"/>
        <v>11.13422294418788</v>
      </c>
    </row>
    <row r="18" spans="1:6" s="4" customFormat="1" ht="13.5" customHeight="1">
      <c r="A18" s="266">
        <v>51</v>
      </c>
      <c r="B18" s="59"/>
      <c r="C18" s="3" t="s">
        <v>33</v>
      </c>
      <c r="D18" s="148">
        <f>D19+D21+D23+D25+D28</f>
        <v>55866000</v>
      </c>
      <c r="E18" s="148">
        <f>E21+E23+E25+E28</f>
        <v>6220244.99</v>
      </c>
      <c r="F18" s="75">
        <f t="shared" si="0"/>
        <v>11.13422294418788</v>
      </c>
    </row>
    <row r="19" spans="1:6" s="54" customFormat="1" ht="24" customHeight="1" hidden="1">
      <c r="A19" s="265">
        <v>512</v>
      </c>
      <c r="B19" s="62"/>
      <c r="C19" s="304" t="s">
        <v>112</v>
      </c>
      <c r="D19" s="148">
        <f>D20</f>
        <v>0</v>
      </c>
      <c r="E19" s="148" t="e">
        <f>E20</f>
        <v>#DIV/0!</v>
      </c>
      <c r="F19" s="75" t="e">
        <f t="shared" si="0"/>
        <v>#DIV/0!</v>
      </c>
    </row>
    <row r="20" spans="1:6" s="97" customFormat="1" ht="24" customHeight="1" hidden="1">
      <c r="A20" s="270"/>
      <c r="B20" s="142">
        <v>5121</v>
      </c>
      <c r="C20" s="305" t="s">
        <v>113</v>
      </c>
      <c r="D20" s="98">
        <f>'posebni dio'!C386</f>
        <v>0</v>
      </c>
      <c r="E20" s="98" t="e">
        <f>'posebni dio'!E386</f>
        <v>#DIV/0!</v>
      </c>
      <c r="F20" s="75" t="e">
        <f t="shared" si="0"/>
        <v>#DIV/0!</v>
      </c>
    </row>
    <row r="21" spans="1:6" s="4" customFormat="1" ht="13.5" customHeight="1">
      <c r="A21" s="265">
        <v>514</v>
      </c>
      <c r="B21" s="60"/>
      <c r="C21" s="304" t="s">
        <v>111</v>
      </c>
      <c r="D21" s="148">
        <f>D22</f>
        <v>5000000</v>
      </c>
      <c r="E21" s="148">
        <f>E22</f>
        <v>0</v>
      </c>
      <c r="F21" s="75">
        <f t="shared" si="0"/>
        <v>0</v>
      </c>
    </row>
    <row r="22" spans="1:6" s="97" customFormat="1" ht="13.5" customHeight="1" hidden="1">
      <c r="A22" s="270"/>
      <c r="B22" s="142">
        <v>5141</v>
      </c>
      <c r="C22" s="305" t="s">
        <v>110</v>
      </c>
      <c r="D22" s="273">
        <v>5000000</v>
      </c>
      <c r="E22" s="98">
        <v>0</v>
      </c>
      <c r="F22" s="244">
        <f t="shared" si="0"/>
        <v>0</v>
      </c>
    </row>
    <row r="23" spans="1:6" s="118" customFormat="1" ht="25.5" hidden="1">
      <c r="A23" s="131">
        <v>515</v>
      </c>
      <c r="B23" s="159"/>
      <c r="C23" s="306" t="s">
        <v>206</v>
      </c>
      <c r="D23" s="95">
        <f>D24</f>
        <v>0</v>
      </c>
      <c r="E23" s="95">
        <f>E24</f>
        <v>0</v>
      </c>
      <c r="F23" s="223" t="s">
        <v>182</v>
      </c>
    </row>
    <row r="24" spans="1:6" s="97" customFormat="1" ht="13.5" customHeight="1" hidden="1">
      <c r="A24" s="270"/>
      <c r="B24" s="142">
        <v>5153</v>
      </c>
      <c r="C24" s="305" t="s">
        <v>205</v>
      </c>
      <c r="D24" s="98">
        <v>0</v>
      </c>
      <c r="E24" s="98">
        <v>0</v>
      </c>
      <c r="F24" s="224" t="s">
        <v>182</v>
      </c>
    </row>
    <row r="25" spans="1:6" s="4" customFormat="1" ht="25.5">
      <c r="A25" s="265">
        <v>516</v>
      </c>
      <c r="B25" s="60"/>
      <c r="C25" s="304" t="s">
        <v>169</v>
      </c>
      <c r="D25" s="148">
        <f>SUM(D26:D27)</f>
        <v>46866000</v>
      </c>
      <c r="E25" s="148">
        <f>SUM(E26:E27)</f>
        <v>6220244.99</v>
      </c>
      <c r="F25" s="75">
        <f t="shared" si="0"/>
        <v>13.272404280288482</v>
      </c>
    </row>
    <row r="26" spans="1:6" s="97" customFormat="1" ht="13.5" customHeight="1">
      <c r="A26" s="270"/>
      <c r="B26" s="142">
        <v>5163</v>
      </c>
      <c r="C26" s="305" t="s">
        <v>170</v>
      </c>
      <c r="D26" s="273">
        <v>46550000</v>
      </c>
      <c r="E26" s="98">
        <v>5630559.91</v>
      </c>
      <c r="F26" s="244">
        <f t="shared" si="0"/>
        <v>12.095724833512353</v>
      </c>
    </row>
    <row r="27" spans="1:6" s="97" customFormat="1" ht="13.5" customHeight="1">
      <c r="A27" s="270"/>
      <c r="B27" s="142">
        <v>5164</v>
      </c>
      <c r="C27" s="302" t="s">
        <v>207</v>
      </c>
      <c r="D27" s="273">
        <v>316000</v>
      </c>
      <c r="E27" s="98">
        <v>589685.08</v>
      </c>
      <c r="F27" s="244">
        <f t="shared" si="0"/>
        <v>186.60920253164554</v>
      </c>
    </row>
    <row r="28" spans="1:6" s="4" customFormat="1" ht="13.5" customHeight="1">
      <c r="A28" s="265">
        <v>517</v>
      </c>
      <c r="B28" s="60"/>
      <c r="C28" s="307" t="s">
        <v>108</v>
      </c>
      <c r="D28" s="148">
        <f>SUM(D29:D30)</f>
        <v>4000000</v>
      </c>
      <c r="E28" s="148">
        <f>SUM(E29:E30)</f>
        <v>0</v>
      </c>
      <c r="F28" s="75">
        <f t="shared" si="0"/>
        <v>0</v>
      </c>
    </row>
    <row r="29" spans="1:6" s="154" customFormat="1" ht="13.5" customHeight="1" hidden="1">
      <c r="A29" s="269"/>
      <c r="B29" s="156">
        <v>5172</v>
      </c>
      <c r="C29" s="137" t="s">
        <v>217</v>
      </c>
      <c r="D29" s="245">
        <v>4000000</v>
      </c>
      <c r="E29" s="137">
        <v>0</v>
      </c>
      <c r="F29" s="192">
        <f t="shared" si="0"/>
        <v>0</v>
      </c>
    </row>
    <row r="30" spans="1:6" s="97" customFormat="1" ht="13.5" customHeight="1" hidden="1">
      <c r="A30" s="270"/>
      <c r="B30" s="142">
        <v>5174</v>
      </c>
      <c r="C30" s="113" t="s">
        <v>166</v>
      </c>
      <c r="D30" s="98">
        <v>0</v>
      </c>
      <c r="E30" s="98">
        <v>0</v>
      </c>
      <c r="F30" s="224" t="s">
        <v>182</v>
      </c>
    </row>
    <row r="31" spans="1:5" s="97" customFormat="1" ht="12.75">
      <c r="A31" s="271"/>
      <c r="B31" s="145"/>
      <c r="E31" s="98"/>
    </row>
    <row r="32" spans="1:5" s="4" customFormat="1" ht="12.75">
      <c r="A32" s="272"/>
      <c r="B32" s="31"/>
      <c r="E32" s="5"/>
    </row>
    <row r="33" spans="1:5" s="4" customFormat="1" ht="12.75">
      <c r="A33" s="272"/>
      <c r="B33" s="31"/>
      <c r="E33" s="5"/>
    </row>
    <row r="34" spans="1:5" s="4" customFormat="1" ht="12.75">
      <c r="A34" s="272"/>
      <c r="B34" s="31"/>
      <c r="E34" s="5"/>
    </row>
    <row r="35" spans="1:5" s="4" customFormat="1" ht="12.75">
      <c r="A35" s="272"/>
      <c r="B35" s="31"/>
      <c r="E35" s="5"/>
    </row>
    <row r="36" spans="1:5" s="4" customFormat="1" ht="12.75">
      <c r="A36" s="272"/>
      <c r="B36" s="31"/>
      <c r="E36" s="5"/>
    </row>
    <row r="37" spans="1:5" s="4" customFormat="1" ht="12.75">
      <c r="A37" s="272"/>
      <c r="B37" s="31"/>
      <c r="E37" s="5"/>
    </row>
    <row r="38" spans="1:5" s="4" customFormat="1" ht="12.75">
      <c r="A38" s="272"/>
      <c r="B38" s="31"/>
      <c r="E38" s="5"/>
    </row>
    <row r="39" spans="1:5" s="4" customFormat="1" ht="12.75">
      <c r="A39" s="272"/>
      <c r="B39" s="31"/>
      <c r="E39" s="5"/>
    </row>
    <row r="40" spans="1:5" s="4" customFormat="1" ht="12.75">
      <c r="A40" s="272"/>
      <c r="B40" s="31"/>
      <c r="E40" s="5"/>
    </row>
    <row r="41" spans="1:5" s="4" customFormat="1" ht="12.75">
      <c r="A41" s="272"/>
      <c r="B41" s="31"/>
      <c r="E41" s="5"/>
    </row>
    <row r="42" spans="1:5" s="4" customFormat="1" ht="12.75">
      <c r="A42" s="272"/>
      <c r="B42" s="31"/>
      <c r="E42" s="5"/>
    </row>
    <row r="43" spans="1:5" s="4" customFormat="1" ht="12.75">
      <c r="A43" s="272"/>
      <c r="B43" s="31"/>
      <c r="E43" s="5"/>
    </row>
    <row r="44" spans="1:5" s="4" customFormat="1" ht="12.75">
      <c r="A44" s="272"/>
      <c r="B44" s="31"/>
      <c r="E44" s="5"/>
    </row>
    <row r="45" spans="1:5" s="4" customFormat="1" ht="12.75">
      <c r="A45" s="272"/>
      <c r="B45" s="31"/>
      <c r="E45" s="5"/>
    </row>
    <row r="46" spans="1:5" s="4" customFormat="1" ht="12.75">
      <c r="A46" s="272"/>
      <c r="B46" s="31"/>
      <c r="E46" s="5"/>
    </row>
    <row r="47" spans="1:5" s="4" customFormat="1" ht="12.75">
      <c r="A47" s="272"/>
      <c r="B47" s="31"/>
      <c r="E47" s="5"/>
    </row>
    <row r="48" spans="1:5" s="4" customFormat="1" ht="12.75">
      <c r="A48" s="272"/>
      <c r="B48" s="31"/>
      <c r="E48" s="5"/>
    </row>
    <row r="49" spans="1:5" s="4" customFormat="1" ht="12.75">
      <c r="A49" s="272"/>
      <c r="B49" s="31"/>
      <c r="E49" s="5"/>
    </row>
    <row r="50" spans="1:5" s="4" customFormat="1" ht="12.75">
      <c r="A50" s="272"/>
      <c r="B50" s="31"/>
      <c r="E50" s="5"/>
    </row>
    <row r="51" spans="1:5" s="4" customFormat="1" ht="12.75">
      <c r="A51" s="272"/>
      <c r="B51" s="31"/>
      <c r="E51" s="5"/>
    </row>
    <row r="52" spans="1:5" s="4" customFormat="1" ht="12.75">
      <c r="A52" s="272"/>
      <c r="B52" s="31"/>
      <c r="E52" s="5"/>
    </row>
    <row r="53" spans="1:5" s="4" customFormat="1" ht="12.75">
      <c r="A53" s="272"/>
      <c r="B53" s="31"/>
      <c r="E53" s="5"/>
    </row>
    <row r="54" spans="1:5" s="4" customFormat="1" ht="12.75">
      <c r="A54" s="272"/>
      <c r="B54" s="31"/>
      <c r="E54" s="5"/>
    </row>
    <row r="55" spans="1:5" s="4" customFormat="1" ht="12.75">
      <c r="A55" s="272"/>
      <c r="B55" s="31"/>
      <c r="E55" s="5"/>
    </row>
    <row r="56" spans="1:5" s="4" customFormat="1" ht="12.75">
      <c r="A56" s="272"/>
      <c r="B56" s="31"/>
      <c r="E56" s="5"/>
    </row>
    <row r="57" spans="1:5" s="4" customFormat="1" ht="12.75">
      <c r="A57" s="272"/>
      <c r="B57" s="31"/>
      <c r="E57" s="5"/>
    </row>
    <row r="58" spans="1:5" s="4" customFormat="1" ht="12.75">
      <c r="A58" s="272"/>
      <c r="B58" s="31"/>
      <c r="E58" s="5"/>
    </row>
    <row r="59" spans="1:5" s="4" customFormat="1" ht="12.75">
      <c r="A59" s="272"/>
      <c r="B59" s="31"/>
      <c r="E59" s="5"/>
    </row>
    <row r="60" spans="1:5" s="4" customFormat="1" ht="12.75">
      <c r="A60" s="272"/>
      <c r="B60" s="31"/>
      <c r="E60" s="5"/>
    </row>
    <row r="61" spans="1:5" s="4" customFormat="1" ht="12.75">
      <c r="A61" s="272"/>
      <c r="B61" s="31"/>
      <c r="E61" s="5"/>
    </row>
    <row r="62" spans="1:5" s="4" customFormat="1" ht="12.75">
      <c r="A62" s="272"/>
      <c r="B62" s="31"/>
      <c r="E62" s="5"/>
    </row>
    <row r="63" spans="1:5" s="4" customFormat="1" ht="12.75">
      <c r="A63" s="272"/>
      <c r="B63" s="31"/>
      <c r="E63" s="5"/>
    </row>
    <row r="64" spans="1:5" s="4" customFormat="1" ht="12.75">
      <c r="A64" s="272"/>
      <c r="B64" s="31"/>
      <c r="E64" s="5"/>
    </row>
    <row r="65" spans="1:5" s="4" customFormat="1" ht="12.75">
      <c r="A65" s="272"/>
      <c r="B65" s="31"/>
      <c r="E65" s="5"/>
    </row>
    <row r="66" spans="1:5" s="4" customFormat="1" ht="12.75">
      <c r="A66" s="272"/>
      <c r="B66" s="31"/>
      <c r="E66" s="5"/>
    </row>
    <row r="67" spans="1:5" s="4" customFormat="1" ht="12.75">
      <c r="A67" s="272"/>
      <c r="B67" s="31"/>
      <c r="E67" s="5"/>
    </row>
    <row r="68" spans="1:5" s="4" customFormat="1" ht="12.75">
      <c r="A68" s="272"/>
      <c r="B68" s="31"/>
      <c r="E68" s="5"/>
    </row>
    <row r="69" spans="1:5" s="4" customFormat="1" ht="12.75">
      <c r="A69" s="272"/>
      <c r="B69" s="31"/>
      <c r="E69" s="5"/>
    </row>
    <row r="70" spans="1:5" s="4" customFormat="1" ht="12.75">
      <c r="A70" s="272"/>
      <c r="B70" s="31"/>
      <c r="E70" s="5"/>
    </row>
    <row r="71" spans="1:5" s="4" customFormat="1" ht="12.75">
      <c r="A71" s="272"/>
      <c r="B71" s="31"/>
      <c r="E71" s="5"/>
    </row>
    <row r="72" spans="1:5" s="4" customFormat="1" ht="12.75">
      <c r="A72" s="272"/>
      <c r="B72" s="31"/>
      <c r="E72" s="5"/>
    </row>
    <row r="73" spans="1:5" s="4" customFormat="1" ht="12.75">
      <c r="A73" s="272"/>
      <c r="B73" s="31"/>
      <c r="E73" s="5"/>
    </row>
    <row r="74" spans="1:5" s="4" customFormat="1" ht="12.75">
      <c r="A74" s="272"/>
      <c r="B74" s="31"/>
      <c r="E74" s="5"/>
    </row>
    <row r="75" spans="1:5" s="4" customFormat="1" ht="12.75">
      <c r="A75" s="272"/>
      <c r="B75" s="31"/>
      <c r="E75" s="5"/>
    </row>
    <row r="76" spans="1:5" s="4" customFormat="1" ht="12.75">
      <c r="A76" s="272"/>
      <c r="B76" s="31"/>
      <c r="E76" s="5"/>
    </row>
    <row r="77" spans="1:5" s="4" customFormat="1" ht="12.75">
      <c r="A77" s="272"/>
      <c r="B77" s="31"/>
      <c r="E77" s="5"/>
    </row>
    <row r="78" spans="1:5" s="4" customFormat="1" ht="12.75">
      <c r="A78" s="272"/>
      <c r="B78" s="31"/>
      <c r="E78" s="5"/>
    </row>
    <row r="79" spans="1:5" s="4" customFormat="1" ht="12.75">
      <c r="A79" s="272"/>
      <c r="B79" s="31"/>
      <c r="E79" s="5"/>
    </row>
    <row r="80" spans="1:5" s="4" customFormat="1" ht="12.75">
      <c r="A80" s="272"/>
      <c r="B80" s="31"/>
      <c r="E80" s="5"/>
    </row>
    <row r="81" spans="1:5" s="4" customFormat="1" ht="12.75">
      <c r="A81" s="272"/>
      <c r="B81" s="31"/>
      <c r="E81" s="5"/>
    </row>
    <row r="82" spans="1:5" s="4" customFormat="1" ht="12.75">
      <c r="A82" s="272"/>
      <c r="B82" s="31"/>
      <c r="E82" s="5"/>
    </row>
    <row r="83" spans="1:5" s="4" customFormat="1" ht="12.75">
      <c r="A83" s="272"/>
      <c r="B83" s="31"/>
      <c r="E83" s="5"/>
    </row>
    <row r="84" spans="1:5" s="4" customFormat="1" ht="12.75">
      <c r="A84" s="272"/>
      <c r="B84" s="31"/>
      <c r="E84" s="5"/>
    </row>
    <row r="85" spans="1:5" s="4" customFormat="1" ht="12.75">
      <c r="A85" s="272"/>
      <c r="B85" s="31"/>
      <c r="E85" s="5"/>
    </row>
    <row r="86" spans="1:5" s="4" customFormat="1" ht="12.75">
      <c r="A86" s="272"/>
      <c r="B86" s="31"/>
      <c r="E86" s="5"/>
    </row>
    <row r="87" spans="1:5" s="4" customFormat="1" ht="12.75">
      <c r="A87" s="272"/>
      <c r="B87" s="31"/>
      <c r="E87" s="5"/>
    </row>
    <row r="88" spans="1:5" s="4" customFormat="1" ht="12.75">
      <c r="A88" s="272"/>
      <c r="B88" s="31"/>
      <c r="E88" s="5"/>
    </row>
    <row r="89" spans="1:5" s="4" customFormat="1" ht="12.75">
      <c r="A89" s="272"/>
      <c r="B89" s="31"/>
      <c r="E89" s="5"/>
    </row>
    <row r="90" spans="1:5" s="4" customFormat="1" ht="12.75">
      <c r="A90" s="272"/>
      <c r="B90" s="31"/>
      <c r="E90" s="5"/>
    </row>
    <row r="91" spans="1:5" s="4" customFormat="1" ht="12.75">
      <c r="A91" s="272"/>
      <c r="B91" s="31"/>
      <c r="E91" s="5"/>
    </row>
    <row r="92" spans="1:5" s="4" customFormat="1" ht="12.75">
      <c r="A92" s="272"/>
      <c r="B92" s="31"/>
      <c r="E92" s="5"/>
    </row>
    <row r="93" spans="1:5" s="4" customFormat="1" ht="12.75">
      <c r="A93" s="272"/>
      <c r="B93" s="31"/>
      <c r="E93" s="5"/>
    </row>
    <row r="94" spans="1:5" s="4" customFormat="1" ht="12.75">
      <c r="A94" s="272"/>
      <c r="B94" s="31"/>
      <c r="E94" s="5"/>
    </row>
    <row r="95" spans="1:5" s="4" customFormat="1" ht="12.75">
      <c r="A95" s="272"/>
      <c r="B95" s="31"/>
      <c r="E95" s="5"/>
    </row>
    <row r="96" spans="1:5" s="4" customFormat="1" ht="12.75">
      <c r="A96" s="272"/>
      <c r="B96" s="31"/>
      <c r="E96" s="5"/>
    </row>
    <row r="97" spans="1:5" s="4" customFormat="1" ht="12.75">
      <c r="A97" s="272"/>
      <c r="B97" s="31"/>
      <c r="E97" s="5"/>
    </row>
    <row r="98" spans="1:5" s="4" customFormat="1" ht="12.75">
      <c r="A98" s="272"/>
      <c r="B98" s="31"/>
      <c r="E98" s="5"/>
    </row>
    <row r="99" spans="1:5" s="4" customFormat="1" ht="12.75">
      <c r="A99" s="272"/>
      <c r="B99" s="31"/>
      <c r="E99" s="5"/>
    </row>
    <row r="100" spans="1:5" s="4" customFormat="1" ht="12.75">
      <c r="A100" s="272"/>
      <c r="B100" s="31"/>
      <c r="E100" s="5"/>
    </row>
    <row r="101" spans="1:5" s="4" customFormat="1" ht="12.75">
      <c r="A101" s="272"/>
      <c r="B101" s="31"/>
      <c r="E101" s="5"/>
    </row>
    <row r="102" spans="1:5" s="4" customFormat="1" ht="12.75">
      <c r="A102" s="272"/>
      <c r="B102" s="31"/>
      <c r="E102" s="5"/>
    </row>
    <row r="103" spans="1:5" s="4" customFormat="1" ht="12.75">
      <c r="A103" s="272"/>
      <c r="B103" s="31"/>
      <c r="E103" s="5"/>
    </row>
    <row r="104" spans="1:5" s="4" customFormat="1" ht="12.75">
      <c r="A104" s="272"/>
      <c r="B104" s="31"/>
      <c r="E104" s="5"/>
    </row>
    <row r="105" spans="1:5" s="4" customFormat="1" ht="12.75">
      <c r="A105" s="272"/>
      <c r="B105" s="31"/>
      <c r="E105" s="5"/>
    </row>
    <row r="106" spans="1:5" s="4" customFormat="1" ht="12.75">
      <c r="A106" s="272"/>
      <c r="B106" s="31"/>
      <c r="E106" s="5"/>
    </row>
    <row r="107" spans="1:5" s="4" customFormat="1" ht="12.75">
      <c r="A107" s="272"/>
      <c r="B107" s="31"/>
      <c r="E107" s="5"/>
    </row>
    <row r="108" spans="1:5" s="4" customFormat="1" ht="12.75">
      <c r="A108" s="272"/>
      <c r="B108" s="31"/>
      <c r="E108" s="5"/>
    </row>
    <row r="109" spans="1:5" s="4" customFormat="1" ht="12.75">
      <c r="A109" s="272"/>
      <c r="B109" s="31"/>
      <c r="E109" s="5"/>
    </row>
    <row r="110" spans="1:5" s="4" customFormat="1" ht="12.75">
      <c r="A110" s="272"/>
      <c r="B110" s="31"/>
      <c r="E110" s="5"/>
    </row>
    <row r="111" spans="1:5" s="4" customFormat="1" ht="12.75">
      <c r="A111" s="272"/>
      <c r="B111" s="31"/>
      <c r="E111" s="5"/>
    </row>
    <row r="112" spans="1:5" s="4" customFormat="1" ht="12.75">
      <c r="A112" s="272"/>
      <c r="B112" s="31"/>
      <c r="E112" s="5"/>
    </row>
    <row r="113" spans="1:5" s="4" customFormat="1" ht="12.75">
      <c r="A113" s="272"/>
      <c r="B113" s="31"/>
      <c r="E113" s="5"/>
    </row>
    <row r="114" spans="1:5" s="4" customFormat="1" ht="12.75">
      <c r="A114" s="272"/>
      <c r="B114" s="31"/>
      <c r="E114" s="5"/>
    </row>
    <row r="115" spans="1:5" s="4" customFormat="1" ht="12.75">
      <c r="A115" s="272"/>
      <c r="B115" s="31"/>
      <c r="E115" s="5"/>
    </row>
    <row r="116" spans="1:5" s="4" customFormat="1" ht="12.75">
      <c r="A116" s="272"/>
      <c r="B116" s="31"/>
      <c r="E116" s="5"/>
    </row>
    <row r="117" spans="1:5" s="4" customFormat="1" ht="12.75">
      <c r="A117" s="272"/>
      <c r="B117" s="31"/>
      <c r="E117" s="5"/>
    </row>
    <row r="118" spans="1:5" s="4" customFormat="1" ht="12.75">
      <c r="A118" s="272"/>
      <c r="B118" s="31"/>
      <c r="E118" s="5"/>
    </row>
    <row r="119" spans="1:5" s="4" customFormat="1" ht="12.75">
      <c r="A119" s="272"/>
      <c r="B119" s="31"/>
      <c r="E119" s="5"/>
    </row>
    <row r="120" spans="1:5" s="4" customFormat="1" ht="12.75">
      <c r="A120" s="272"/>
      <c r="B120" s="31"/>
      <c r="E120" s="5"/>
    </row>
    <row r="121" spans="1:5" s="4" customFormat="1" ht="12.75">
      <c r="A121" s="272"/>
      <c r="B121" s="31"/>
      <c r="E121" s="5"/>
    </row>
    <row r="122" spans="1:5" s="4" customFormat="1" ht="12.75">
      <c r="A122" s="272"/>
      <c r="B122" s="31"/>
      <c r="E122" s="5"/>
    </row>
    <row r="123" spans="1:5" s="4" customFormat="1" ht="12.75">
      <c r="A123" s="272"/>
      <c r="B123" s="31"/>
      <c r="E123" s="5"/>
    </row>
    <row r="124" spans="1:5" s="4" customFormat="1" ht="12.75">
      <c r="A124" s="272"/>
      <c r="B124" s="31"/>
      <c r="E124" s="5"/>
    </row>
    <row r="125" spans="1:5" s="4" customFormat="1" ht="12.75">
      <c r="A125" s="272"/>
      <c r="B125" s="31"/>
      <c r="E125" s="5"/>
    </row>
    <row r="126" spans="1:5" s="4" customFormat="1" ht="12.75">
      <c r="A126" s="272"/>
      <c r="B126" s="31"/>
      <c r="E126" s="5"/>
    </row>
    <row r="127" spans="1:5" s="4" customFormat="1" ht="12.75">
      <c r="A127" s="272"/>
      <c r="B127" s="31"/>
      <c r="E127" s="5"/>
    </row>
    <row r="128" spans="1:5" s="4" customFormat="1" ht="12.75">
      <c r="A128" s="272"/>
      <c r="B128" s="31"/>
      <c r="E128" s="5"/>
    </row>
    <row r="129" spans="1:5" s="4" customFormat="1" ht="12.75">
      <c r="A129" s="272"/>
      <c r="B129" s="31"/>
      <c r="E129" s="5"/>
    </row>
    <row r="130" spans="1:5" s="4" customFormat="1" ht="12.75">
      <c r="A130" s="272"/>
      <c r="B130" s="31"/>
      <c r="E130" s="5"/>
    </row>
    <row r="131" spans="1:5" s="4" customFormat="1" ht="12.75">
      <c r="A131" s="272"/>
      <c r="B131" s="31"/>
      <c r="E131" s="5"/>
    </row>
    <row r="132" spans="1:5" s="4" customFormat="1" ht="12.75">
      <c r="A132" s="272"/>
      <c r="B132" s="31"/>
      <c r="E132" s="5"/>
    </row>
    <row r="133" spans="1:5" s="4" customFormat="1" ht="12.75">
      <c r="A133" s="272"/>
      <c r="B133" s="31"/>
      <c r="E133" s="5"/>
    </row>
    <row r="134" spans="1:5" s="4" customFormat="1" ht="12.75">
      <c r="A134" s="272"/>
      <c r="B134" s="31"/>
      <c r="E134" s="5"/>
    </row>
    <row r="135" spans="1:5" s="4" customFormat="1" ht="12.75">
      <c r="A135" s="272"/>
      <c r="B135" s="31"/>
      <c r="E135" s="5"/>
    </row>
    <row r="136" spans="1:5" s="4" customFormat="1" ht="12.75">
      <c r="A136" s="272"/>
      <c r="B136" s="31"/>
      <c r="E136" s="5"/>
    </row>
    <row r="137" spans="1:5" s="4" customFormat="1" ht="12.75">
      <c r="A137" s="272"/>
      <c r="B137" s="31"/>
      <c r="E137" s="5"/>
    </row>
    <row r="138" spans="1:5" s="4" customFormat="1" ht="12.75">
      <c r="A138" s="272"/>
      <c r="B138" s="31"/>
      <c r="E138" s="5"/>
    </row>
    <row r="139" spans="1:5" s="4" customFormat="1" ht="12.75">
      <c r="A139" s="272"/>
      <c r="B139" s="31"/>
      <c r="E139" s="5"/>
    </row>
    <row r="140" spans="1:5" s="4" customFormat="1" ht="12.75">
      <c r="A140" s="272"/>
      <c r="B140" s="31"/>
      <c r="E140" s="5"/>
    </row>
    <row r="141" spans="1:5" s="4" customFormat="1" ht="12.75">
      <c r="A141" s="272"/>
      <c r="B141" s="31"/>
      <c r="E141" s="5"/>
    </row>
    <row r="142" spans="1:5" s="4" customFormat="1" ht="12.75">
      <c r="A142" s="272"/>
      <c r="B142" s="31"/>
      <c r="E142" s="5"/>
    </row>
    <row r="143" spans="1:5" s="4" customFormat="1" ht="12.75">
      <c r="A143" s="272"/>
      <c r="B143" s="31"/>
      <c r="E143" s="5"/>
    </row>
    <row r="144" spans="1:5" s="4" customFormat="1" ht="12.75">
      <c r="A144" s="272"/>
      <c r="B144" s="31"/>
      <c r="E144" s="5"/>
    </row>
    <row r="145" spans="1:5" s="4" customFormat="1" ht="12.75">
      <c r="A145" s="272"/>
      <c r="B145" s="31"/>
      <c r="E145" s="5"/>
    </row>
    <row r="146" spans="1:5" s="4" customFormat="1" ht="12.75">
      <c r="A146" s="272"/>
      <c r="B146" s="31"/>
      <c r="E146" s="5"/>
    </row>
    <row r="147" spans="1:5" s="4" customFormat="1" ht="12.75">
      <c r="A147" s="272"/>
      <c r="B147" s="31"/>
      <c r="E147" s="5"/>
    </row>
    <row r="148" spans="1:5" s="4" customFormat="1" ht="12.75">
      <c r="A148" s="272"/>
      <c r="B148" s="31"/>
      <c r="E148" s="5"/>
    </row>
    <row r="149" spans="1:5" s="4" customFormat="1" ht="12.75">
      <c r="A149" s="272"/>
      <c r="B149" s="31"/>
      <c r="E149" s="5"/>
    </row>
    <row r="150" spans="1:5" s="4" customFormat="1" ht="12.75">
      <c r="A150" s="272"/>
      <c r="B150" s="31"/>
      <c r="E150" s="5"/>
    </row>
    <row r="151" spans="1:5" s="4" customFormat="1" ht="12.75">
      <c r="A151" s="272"/>
      <c r="B151" s="31"/>
      <c r="E151" s="5"/>
    </row>
    <row r="152" spans="1:5" s="4" customFormat="1" ht="12.75">
      <c r="A152" s="272"/>
      <c r="B152" s="31"/>
      <c r="E152" s="5"/>
    </row>
    <row r="153" spans="1:5" s="4" customFormat="1" ht="12.75">
      <c r="A153" s="272"/>
      <c r="B153" s="31"/>
      <c r="E153" s="5"/>
    </row>
    <row r="154" spans="1:5" s="4" customFormat="1" ht="12.75">
      <c r="A154" s="272"/>
      <c r="B154" s="31"/>
      <c r="E154" s="5"/>
    </row>
    <row r="155" spans="1:5" s="4" customFormat="1" ht="12.75">
      <c r="A155" s="272"/>
      <c r="B155" s="31"/>
      <c r="E155" s="5"/>
    </row>
    <row r="156" spans="1:5" s="4" customFormat="1" ht="12.75">
      <c r="A156" s="272"/>
      <c r="B156" s="31"/>
      <c r="E156" s="5"/>
    </row>
    <row r="157" spans="1:5" s="4" customFormat="1" ht="12.75">
      <c r="A157" s="272"/>
      <c r="B157" s="31"/>
      <c r="E157" s="5"/>
    </row>
    <row r="158" spans="1:5" s="4" customFormat="1" ht="12.75">
      <c r="A158" s="272"/>
      <c r="B158" s="31"/>
      <c r="E158" s="5"/>
    </row>
    <row r="159" spans="1:5" s="4" customFormat="1" ht="12.75">
      <c r="A159" s="272"/>
      <c r="B159" s="31"/>
      <c r="E159" s="5"/>
    </row>
    <row r="160" spans="1:5" s="4" customFormat="1" ht="12.75">
      <c r="A160" s="272"/>
      <c r="B160" s="31"/>
      <c r="E160" s="5"/>
    </row>
    <row r="161" spans="1:5" s="4" customFormat="1" ht="12.75">
      <c r="A161" s="272"/>
      <c r="B161" s="31"/>
      <c r="E161" s="5"/>
    </row>
    <row r="162" spans="1:5" s="4" customFormat="1" ht="12.75">
      <c r="A162" s="272"/>
      <c r="B162" s="31"/>
      <c r="E162" s="5"/>
    </row>
    <row r="163" spans="1:5" s="4" customFormat="1" ht="12.75">
      <c r="A163" s="272"/>
      <c r="B163" s="31"/>
      <c r="E163" s="5"/>
    </row>
    <row r="164" spans="1:5" s="4" customFormat="1" ht="12.75">
      <c r="A164" s="272"/>
      <c r="B164" s="31"/>
      <c r="E164" s="5"/>
    </row>
    <row r="165" spans="1:5" s="4" customFormat="1" ht="12.75">
      <c r="A165" s="272"/>
      <c r="B165" s="31"/>
      <c r="E165" s="5"/>
    </row>
    <row r="166" spans="1:5" s="4" customFormat="1" ht="12.75">
      <c r="A166" s="272"/>
      <c r="B166" s="31"/>
      <c r="E166" s="5"/>
    </row>
    <row r="167" spans="1:5" s="4" customFormat="1" ht="12.75">
      <c r="A167" s="272"/>
      <c r="B167" s="31"/>
      <c r="E167" s="5"/>
    </row>
    <row r="168" spans="1:5" s="4" customFormat="1" ht="12.75">
      <c r="A168" s="272"/>
      <c r="B168" s="31"/>
      <c r="E168" s="5"/>
    </row>
    <row r="169" spans="1:5" s="4" customFormat="1" ht="12.75">
      <c r="A169" s="272"/>
      <c r="B169" s="31"/>
      <c r="E169" s="5"/>
    </row>
    <row r="170" spans="1:5" s="4" customFormat="1" ht="12.75">
      <c r="A170" s="272"/>
      <c r="B170" s="31"/>
      <c r="E170" s="5"/>
    </row>
    <row r="171" spans="1:5" s="4" customFormat="1" ht="12.75">
      <c r="A171" s="272"/>
      <c r="B171" s="31"/>
      <c r="E171" s="5"/>
    </row>
    <row r="172" spans="1:5" s="4" customFormat="1" ht="12.75">
      <c r="A172" s="272"/>
      <c r="B172" s="31"/>
      <c r="E172" s="5"/>
    </row>
    <row r="173" spans="1:5" s="4" customFormat="1" ht="12.75">
      <c r="A173" s="272"/>
      <c r="B173" s="31"/>
      <c r="E173" s="5"/>
    </row>
    <row r="174" spans="1:5" s="4" customFormat="1" ht="12.75">
      <c r="A174" s="272"/>
      <c r="B174" s="31"/>
      <c r="E174" s="5"/>
    </row>
    <row r="175" spans="1:5" s="4" customFormat="1" ht="12.75">
      <c r="A175" s="272"/>
      <c r="B175" s="31"/>
      <c r="E175" s="5"/>
    </row>
    <row r="176" spans="1:5" s="4" customFormat="1" ht="12.75">
      <c r="A176" s="272"/>
      <c r="B176" s="31"/>
      <c r="E176" s="5"/>
    </row>
    <row r="177" spans="1:5" s="4" customFormat="1" ht="12.75">
      <c r="A177" s="272"/>
      <c r="B177" s="31"/>
      <c r="E177" s="5"/>
    </row>
    <row r="178" spans="1:5" s="4" customFormat="1" ht="12.75">
      <c r="A178" s="272"/>
      <c r="B178" s="31"/>
      <c r="E178" s="5"/>
    </row>
    <row r="179" spans="1:5" s="4" customFormat="1" ht="12.75">
      <c r="A179" s="272"/>
      <c r="B179" s="31"/>
      <c r="E179" s="5"/>
    </row>
    <row r="180" spans="1:5" s="4" customFormat="1" ht="12.75">
      <c r="A180" s="272"/>
      <c r="B180" s="31"/>
      <c r="E180" s="5"/>
    </row>
    <row r="181" spans="1:5" s="4" customFormat="1" ht="12.75">
      <c r="A181" s="272"/>
      <c r="B181" s="31"/>
      <c r="E181" s="5"/>
    </row>
    <row r="182" spans="1:5" s="4" customFormat="1" ht="12.75">
      <c r="A182" s="272"/>
      <c r="B182" s="31"/>
      <c r="E182" s="5"/>
    </row>
    <row r="183" spans="1:5" s="4" customFormat="1" ht="12.75">
      <c r="A183" s="272"/>
      <c r="B183" s="31"/>
      <c r="E183" s="5"/>
    </row>
    <row r="184" spans="1:5" s="4" customFormat="1" ht="12.75">
      <c r="A184" s="272"/>
      <c r="B184" s="31"/>
      <c r="E184" s="5"/>
    </row>
    <row r="185" spans="1:5" s="4" customFormat="1" ht="12.75">
      <c r="A185" s="272"/>
      <c r="B185" s="31"/>
      <c r="E185" s="5"/>
    </row>
    <row r="186" spans="1:5" s="4" customFormat="1" ht="12.75">
      <c r="A186" s="272"/>
      <c r="B186" s="31"/>
      <c r="E186" s="5"/>
    </row>
    <row r="187" spans="1:5" s="4" customFormat="1" ht="12.75">
      <c r="A187" s="272"/>
      <c r="B187" s="31"/>
      <c r="E187" s="5"/>
    </row>
    <row r="188" spans="1:5" s="4" customFormat="1" ht="12.75">
      <c r="A188" s="272"/>
      <c r="B188" s="31"/>
      <c r="E188" s="5"/>
    </row>
    <row r="189" spans="1:5" s="4" customFormat="1" ht="12.75">
      <c r="A189" s="272"/>
      <c r="B189" s="31"/>
      <c r="E189" s="5"/>
    </row>
    <row r="190" spans="1:5" s="4" customFormat="1" ht="12.75">
      <c r="A190" s="272"/>
      <c r="B190" s="31"/>
      <c r="E190" s="5"/>
    </row>
    <row r="191" spans="1:5" s="4" customFormat="1" ht="12.75">
      <c r="A191" s="272"/>
      <c r="B191" s="31"/>
      <c r="E191" s="5"/>
    </row>
    <row r="192" spans="1:5" s="4" customFormat="1" ht="12.75">
      <c r="A192" s="272"/>
      <c r="B192" s="31"/>
      <c r="E192" s="5"/>
    </row>
    <row r="193" spans="1:5" s="4" customFormat="1" ht="12.75">
      <c r="A193" s="272"/>
      <c r="B193" s="31"/>
      <c r="E193" s="5"/>
    </row>
    <row r="194" spans="1:5" s="4" customFormat="1" ht="12.75">
      <c r="A194" s="272"/>
      <c r="B194" s="31"/>
      <c r="E194" s="5"/>
    </row>
    <row r="195" spans="1:5" s="4" customFormat="1" ht="12.75">
      <c r="A195" s="272"/>
      <c r="B195" s="31"/>
      <c r="E195" s="5"/>
    </row>
    <row r="196" spans="1:5" s="4" customFormat="1" ht="12.75">
      <c r="A196" s="272"/>
      <c r="B196" s="31"/>
      <c r="E196" s="5"/>
    </row>
    <row r="197" spans="1:5" s="4" customFormat="1" ht="12.75">
      <c r="A197" s="272"/>
      <c r="B197" s="31"/>
      <c r="E197" s="5"/>
    </row>
    <row r="198" spans="1:5" s="4" customFormat="1" ht="12.75">
      <c r="A198" s="272"/>
      <c r="B198" s="31"/>
      <c r="E198" s="5"/>
    </row>
    <row r="199" spans="1:5" s="4" customFormat="1" ht="12.75">
      <c r="A199" s="272"/>
      <c r="B199" s="31"/>
      <c r="E199" s="5"/>
    </row>
    <row r="200" spans="1:5" s="4" customFormat="1" ht="12.75">
      <c r="A200" s="272"/>
      <c r="B200" s="31"/>
      <c r="E200" s="5"/>
    </row>
    <row r="201" spans="1:5" s="4" customFormat="1" ht="12.75">
      <c r="A201" s="272"/>
      <c r="B201" s="31"/>
      <c r="E201" s="5"/>
    </row>
    <row r="202" spans="1:5" s="4" customFormat="1" ht="12.75">
      <c r="A202" s="272"/>
      <c r="B202" s="31"/>
      <c r="E202" s="5"/>
    </row>
    <row r="203" spans="1:5" s="4" customFormat="1" ht="12.75">
      <c r="A203" s="272"/>
      <c r="B203" s="31"/>
      <c r="E203" s="5"/>
    </row>
    <row r="204" spans="1:5" s="4" customFormat="1" ht="12.75">
      <c r="A204" s="272"/>
      <c r="B204" s="31"/>
      <c r="E204" s="5"/>
    </row>
    <row r="205" spans="1:5" s="4" customFormat="1" ht="12.75">
      <c r="A205" s="272"/>
      <c r="B205" s="31"/>
      <c r="E205" s="5"/>
    </row>
    <row r="206" spans="1:5" s="4" customFormat="1" ht="12.75">
      <c r="A206" s="272"/>
      <c r="B206" s="31"/>
      <c r="E206" s="5"/>
    </row>
    <row r="207" spans="1:5" s="4" customFormat="1" ht="12.75">
      <c r="A207" s="272"/>
      <c r="B207" s="31"/>
      <c r="E207" s="5"/>
    </row>
    <row r="208" spans="1:5" s="4" customFormat="1" ht="12.75">
      <c r="A208" s="272"/>
      <c r="B208" s="31"/>
      <c r="E208" s="5"/>
    </row>
    <row r="209" spans="1:5" s="4" customFormat="1" ht="12.75">
      <c r="A209" s="272"/>
      <c r="B209" s="31"/>
      <c r="E209" s="5"/>
    </row>
    <row r="210" spans="1:5" s="4" customFormat="1" ht="12.75">
      <c r="A210" s="272"/>
      <c r="B210" s="31"/>
      <c r="E210" s="5"/>
    </row>
    <row r="211" spans="1:5" s="4" customFormat="1" ht="12.75">
      <c r="A211" s="272"/>
      <c r="B211" s="31"/>
      <c r="E211" s="5"/>
    </row>
    <row r="212" spans="1:5" s="4" customFormat="1" ht="12.75">
      <c r="A212" s="272"/>
      <c r="B212" s="31"/>
      <c r="E212" s="5"/>
    </row>
    <row r="213" spans="1:5" s="4" customFormat="1" ht="12.75">
      <c r="A213" s="272"/>
      <c r="B213" s="31"/>
      <c r="E213" s="5"/>
    </row>
    <row r="214" spans="1:5" s="4" customFormat="1" ht="12.75">
      <c r="A214" s="272"/>
      <c r="B214" s="31"/>
      <c r="E214" s="5"/>
    </row>
    <row r="215" spans="1:5" s="4" customFormat="1" ht="12.75">
      <c r="A215" s="272"/>
      <c r="B215" s="31"/>
      <c r="E215" s="5"/>
    </row>
    <row r="216" spans="1:5" s="4" customFormat="1" ht="12.75">
      <c r="A216" s="272"/>
      <c r="B216" s="31"/>
      <c r="E216" s="5"/>
    </row>
    <row r="217" spans="1:5" s="4" customFormat="1" ht="12.75">
      <c r="A217" s="272"/>
      <c r="B217" s="31"/>
      <c r="E217" s="5"/>
    </row>
    <row r="218" spans="1:5" s="4" customFormat="1" ht="12.75">
      <c r="A218" s="272"/>
      <c r="B218" s="31"/>
      <c r="E218" s="5"/>
    </row>
    <row r="219" spans="1:5" s="4" customFormat="1" ht="12.75">
      <c r="A219" s="272"/>
      <c r="B219" s="31"/>
      <c r="E219" s="5"/>
    </row>
    <row r="220" spans="1:5" s="4" customFormat="1" ht="12.75">
      <c r="A220" s="272"/>
      <c r="B220" s="31"/>
      <c r="E220" s="5"/>
    </row>
    <row r="221" spans="1:5" s="4" customFormat="1" ht="12.75">
      <c r="A221" s="272"/>
      <c r="B221" s="31"/>
      <c r="E221" s="5"/>
    </row>
    <row r="222" spans="1:5" s="4" customFormat="1" ht="12.75">
      <c r="A222" s="272"/>
      <c r="B222" s="31"/>
      <c r="E222" s="5"/>
    </row>
  </sheetData>
  <sheetProtection/>
  <mergeCells count="1">
    <mergeCell ref="A1:F1"/>
  </mergeCells>
  <printOptions horizontalCentered="1"/>
  <pageMargins left="0.2362204724409449" right="0.2362204724409449" top="0.6299212598425197" bottom="0.66" header="0.5118110236220472" footer="0.32"/>
  <pageSetup firstPageNumber="496" useFirstPageNumber="1" horizontalDpi="300" verticalDpi="3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2"/>
  <sheetViews>
    <sheetView workbookViewId="0" topLeftCell="A1">
      <selection activeCell="B22" sqref="B22"/>
    </sheetView>
  </sheetViews>
  <sheetFormatPr defaultColWidth="11.421875" defaultRowHeight="12.75"/>
  <cols>
    <col min="1" max="1" width="6.57421875" style="119" customWidth="1"/>
    <col min="2" max="2" width="54.28125" style="4" customWidth="1"/>
    <col min="3" max="3" width="12.8515625" style="0" customWidth="1"/>
    <col min="4" max="4" width="14.8515625" style="229" bestFit="1" customWidth="1"/>
    <col min="5" max="5" width="7.8515625" style="0" customWidth="1"/>
    <col min="6" max="6" width="4.28125" style="0" customWidth="1"/>
    <col min="7" max="7" width="14.140625" style="0" customWidth="1"/>
    <col min="8" max="8" width="13.421875" style="0" bestFit="1" customWidth="1"/>
    <col min="9" max="9" width="11.8515625" style="0" bestFit="1" customWidth="1"/>
  </cols>
  <sheetData>
    <row r="1" spans="1:5" ht="24.75" customHeight="1">
      <c r="A1" s="321" t="s">
        <v>86</v>
      </c>
      <c r="B1" s="321"/>
      <c r="C1" s="321"/>
      <c r="D1" s="321"/>
      <c r="E1" s="322"/>
    </row>
    <row r="2" spans="1:5" ht="28.5" customHeight="1">
      <c r="A2" s="25"/>
      <c r="B2" s="264" t="s">
        <v>244</v>
      </c>
      <c r="C2" s="286" t="s">
        <v>241</v>
      </c>
      <c r="D2" s="287" t="s">
        <v>242</v>
      </c>
      <c r="E2" s="288" t="s">
        <v>243</v>
      </c>
    </row>
    <row r="3" spans="2:5" ht="8.25" customHeight="1">
      <c r="B3" s="218"/>
      <c r="C3" s="219"/>
      <c r="D3" s="219"/>
      <c r="E3" s="96"/>
    </row>
    <row r="4" spans="1:9" s="93" customFormat="1" ht="30.75" customHeight="1">
      <c r="A4" s="129" t="s">
        <v>97</v>
      </c>
      <c r="B4" s="94" t="s">
        <v>96</v>
      </c>
      <c r="C4" s="95">
        <f>C6+C91+C388+C559</f>
        <v>1239238000</v>
      </c>
      <c r="D4" s="95">
        <f>D6+D91+D388+D559</f>
        <v>387657190.56</v>
      </c>
      <c r="E4" s="96">
        <f>D4/C4*100</f>
        <v>31.28189989009375</v>
      </c>
      <c r="G4" s="95"/>
      <c r="H4" s="226"/>
      <c r="I4" s="227"/>
    </row>
    <row r="5" spans="1:5" s="93" customFormat="1" ht="11.25" customHeight="1">
      <c r="A5" s="170"/>
      <c r="B5" s="97"/>
      <c r="C5" s="98"/>
      <c r="D5" s="98"/>
      <c r="E5" s="96"/>
    </row>
    <row r="6" spans="1:8" s="93" customFormat="1" ht="13.5" customHeight="1">
      <c r="A6" s="99">
        <v>100</v>
      </c>
      <c r="B6" s="100" t="s">
        <v>98</v>
      </c>
      <c r="C6" s="95">
        <f>C8+C69+C79+C85</f>
        <v>48015000</v>
      </c>
      <c r="D6" s="95">
        <f>D8+D69+D79+D85</f>
        <v>19887302.380000003</v>
      </c>
      <c r="E6" s="96">
        <f aca="true" t="shared" si="0" ref="E6:E69">D6/C6*100</f>
        <v>41.41893654066438</v>
      </c>
      <c r="H6" s="227"/>
    </row>
    <row r="7" spans="1:8" s="93" customFormat="1" ht="12.75">
      <c r="A7" s="170"/>
      <c r="B7" s="97"/>
      <c r="C7" s="95"/>
      <c r="D7" s="95"/>
      <c r="E7" s="96"/>
      <c r="H7" s="227"/>
    </row>
    <row r="8" spans="1:5" s="93" customFormat="1" ht="12.75">
      <c r="A8" s="128" t="s">
        <v>77</v>
      </c>
      <c r="B8" s="101" t="s">
        <v>78</v>
      </c>
      <c r="C8" s="95">
        <f>C9+C64</f>
        <v>44917000</v>
      </c>
      <c r="D8" s="95">
        <f>D9+D64</f>
        <v>19791688.73</v>
      </c>
      <c r="E8" s="96">
        <f t="shared" si="0"/>
        <v>44.062801901284594</v>
      </c>
    </row>
    <row r="9" spans="1:7" s="93" customFormat="1" ht="12.75" hidden="1">
      <c r="A9" s="128">
        <v>3</v>
      </c>
      <c r="B9" s="102" t="s">
        <v>45</v>
      </c>
      <c r="C9" s="95">
        <f>C10+C19+C50+C56+C59</f>
        <v>44917000</v>
      </c>
      <c r="D9" s="95">
        <f>D10+D19+D50+D56+D59</f>
        <v>19791688.73</v>
      </c>
      <c r="E9" s="96">
        <f t="shared" si="0"/>
        <v>44.062801901284594</v>
      </c>
      <c r="G9" s="227"/>
    </row>
    <row r="10" spans="1:8" s="93" customFormat="1" ht="12.75">
      <c r="A10" s="171">
        <v>31</v>
      </c>
      <c r="B10" s="103" t="s">
        <v>46</v>
      </c>
      <c r="C10" s="95">
        <f>C11+C14+C16</f>
        <v>27820000</v>
      </c>
      <c r="D10" s="95">
        <f>D11+D14+D16</f>
        <v>13582661.200000001</v>
      </c>
      <c r="E10" s="96">
        <f t="shared" si="0"/>
        <v>48.82336879942488</v>
      </c>
      <c r="H10" s="227"/>
    </row>
    <row r="11" spans="1:5" s="93" customFormat="1" ht="12.75">
      <c r="A11" s="128">
        <v>311</v>
      </c>
      <c r="B11" s="103" t="s">
        <v>155</v>
      </c>
      <c r="C11" s="95">
        <f>C12+C13</f>
        <v>22520000</v>
      </c>
      <c r="D11" s="95">
        <f>D12+D13</f>
        <v>10682409.4</v>
      </c>
      <c r="E11" s="96">
        <f t="shared" si="0"/>
        <v>47.43521047957371</v>
      </c>
    </row>
    <row r="12" spans="1:5" s="163" customFormat="1" ht="12.75">
      <c r="A12" s="104">
        <v>3111</v>
      </c>
      <c r="B12" s="104" t="s">
        <v>47</v>
      </c>
      <c r="C12" s="245">
        <v>22500000</v>
      </c>
      <c r="D12" s="137">
        <v>10672611.56</v>
      </c>
      <c r="E12" s="247">
        <f t="shared" si="0"/>
        <v>47.43382915555556</v>
      </c>
    </row>
    <row r="13" spans="1:5" s="163" customFormat="1" ht="12.75">
      <c r="A13" s="104">
        <v>3113</v>
      </c>
      <c r="B13" s="104" t="s">
        <v>48</v>
      </c>
      <c r="C13" s="245">
        <v>20000</v>
      </c>
      <c r="D13" s="137">
        <v>9797.84</v>
      </c>
      <c r="E13" s="247">
        <f t="shared" si="0"/>
        <v>48.9892</v>
      </c>
    </row>
    <row r="14" spans="1:5" s="162" customFormat="1" ht="12.75">
      <c r="A14" s="128">
        <v>312</v>
      </c>
      <c r="B14" s="106" t="s">
        <v>49</v>
      </c>
      <c r="C14" s="95">
        <f>C15</f>
        <v>1300000</v>
      </c>
      <c r="D14" s="95">
        <f>D15</f>
        <v>1133799.81</v>
      </c>
      <c r="E14" s="96">
        <f t="shared" si="0"/>
        <v>87.21537000000001</v>
      </c>
    </row>
    <row r="15" spans="1:5" s="163" customFormat="1" ht="12.75">
      <c r="A15" s="104">
        <v>3121</v>
      </c>
      <c r="B15" s="104" t="s">
        <v>49</v>
      </c>
      <c r="C15" s="245">
        <v>1300000</v>
      </c>
      <c r="D15" s="137">
        <v>1133799.81</v>
      </c>
      <c r="E15" s="247">
        <f t="shared" si="0"/>
        <v>87.21537000000001</v>
      </c>
    </row>
    <row r="16" spans="1:5" s="162" customFormat="1" ht="12.75">
      <c r="A16" s="128">
        <v>313</v>
      </c>
      <c r="B16" s="106" t="s">
        <v>50</v>
      </c>
      <c r="C16" s="95">
        <f>C17+C18</f>
        <v>4000000</v>
      </c>
      <c r="D16" s="95">
        <f>D17+D18</f>
        <v>1766451.9900000002</v>
      </c>
      <c r="E16" s="96">
        <f t="shared" si="0"/>
        <v>44.161299750000005</v>
      </c>
    </row>
    <row r="17" spans="1:5" s="163" customFormat="1" ht="12.75">
      <c r="A17" s="104">
        <v>3132</v>
      </c>
      <c r="B17" s="104" t="s">
        <v>156</v>
      </c>
      <c r="C17" s="273">
        <v>3600000</v>
      </c>
      <c r="D17" s="98">
        <v>1575417.35</v>
      </c>
      <c r="E17" s="208">
        <f t="shared" si="0"/>
        <v>43.76159305555556</v>
      </c>
    </row>
    <row r="18" spans="1:5" s="163" customFormat="1" ht="12.75">
      <c r="A18" s="104">
        <v>3133</v>
      </c>
      <c r="B18" s="104" t="s">
        <v>157</v>
      </c>
      <c r="C18" s="273">
        <v>400000</v>
      </c>
      <c r="D18" s="98">
        <v>191034.64</v>
      </c>
      <c r="E18" s="208">
        <f t="shared" si="0"/>
        <v>47.758660000000006</v>
      </c>
    </row>
    <row r="19" spans="1:5" s="93" customFormat="1" ht="12.75">
      <c r="A19" s="128">
        <v>32</v>
      </c>
      <c r="B19" s="107" t="s">
        <v>4</v>
      </c>
      <c r="C19" s="95">
        <f>C20+C25+C31+C41+C43</f>
        <v>16785000</v>
      </c>
      <c r="D19" s="95">
        <f>D20+D25+D31+D41+D43</f>
        <v>6074313.989999999</v>
      </c>
      <c r="E19" s="96">
        <f t="shared" si="0"/>
        <v>36.18894244861483</v>
      </c>
    </row>
    <row r="20" spans="1:5" s="93" customFormat="1" ht="12.75">
      <c r="A20" s="128">
        <v>321</v>
      </c>
      <c r="B20" s="107" t="s">
        <v>8</v>
      </c>
      <c r="C20" s="95">
        <f>C21+C22+C23+C24</f>
        <v>2300000</v>
      </c>
      <c r="D20" s="95">
        <f>D21+D22+D23+D24</f>
        <v>1118856.72</v>
      </c>
      <c r="E20" s="96">
        <f t="shared" si="0"/>
        <v>48.64594434782609</v>
      </c>
    </row>
    <row r="21" spans="1:5" s="163" customFormat="1" ht="12.75">
      <c r="A21" s="104">
        <v>3211</v>
      </c>
      <c r="B21" s="108" t="s">
        <v>51</v>
      </c>
      <c r="C21" s="245">
        <v>1000000</v>
      </c>
      <c r="D21" s="137">
        <v>301769.45</v>
      </c>
      <c r="E21" s="247">
        <f t="shared" si="0"/>
        <v>30.176945</v>
      </c>
    </row>
    <row r="22" spans="1:5" s="163" customFormat="1" ht="12.75">
      <c r="A22" s="104">
        <v>3212</v>
      </c>
      <c r="B22" s="108" t="s">
        <v>52</v>
      </c>
      <c r="C22" s="245">
        <v>800000</v>
      </c>
      <c r="D22" s="137">
        <v>515460.49</v>
      </c>
      <c r="E22" s="247">
        <f t="shared" si="0"/>
        <v>64.43256124999999</v>
      </c>
    </row>
    <row r="23" spans="1:5" s="163" customFormat="1" ht="12.75">
      <c r="A23" s="172" t="s">
        <v>6</v>
      </c>
      <c r="B23" s="109" t="s">
        <v>7</v>
      </c>
      <c r="C23" s="245">
        <v>450000</v>
      </c>
      <c r="D23" s="137">
        <v>300626.78</v>
      </c>
      <c r="E23" s="247">
        <f t="shared" si="0"/>
        <v>66.80595111111111</v>
      </c>
    </row>
    <row r="24" spans="1:5" s="163" customFormat="1" ht="12.75">
      <c r="A24" s="172">
        <v>3214</v>
      </c>
      <c r="B24" s="109" t="s">
        <v>158</v>
      </c>
      <c r="C24" s="245">
        <v>50000</v>
      </c>
      <c r="D24" s="137">
        <v>1000</v>
      </c>
      <c r="E24" s="247">
        <f t="shared" si="0"/>
        <v>2</v>
      </c>
    </row>
    <row r="25" spans="1:5" s="93" customFormat="1" ht="12.75">
      <c r="A25" s="130">
        <v>322</v>
      </c>
      <c r="B25" s="110" t="s">
        <v>53</v>
      </c>
      <c r="C25" s="95">
        <f>C26+C27+C28+C29+C30</f>
        <v>2750000</v>
      </c>
      <c r="D25" s="95">
        <f>D26+D27+D28+D29+D30</f>
        <v>846068.26</v>
      </c>
      <c r="E25" s="96">
        <f t="shared" si="0"/>
        <v>30.766118545454546</v>
      </c>
    </row>
    <row r="26" spans="1:5" s="163" customFormat="1" ht="12.75">
      <c r="A26" s="172">
        <v>3221</v>
      </c>
      <c r="B26" s="104" t="s">
        <v>54</v>
      </c>
      <c r="C26" s="245">
        <v>1200000</v>
      </c>
      <c r="D26" s="137">
        <v>415630.77</v>
      </c>
      <c r="E26" s="247">
        <f t="shared" si="0"/>
        <v>34.6358975</v>
      </c>
    </row>
    <row r="27" spans="1:5" s="163" customFormat="1" ht="12.75">
      <c r="A27" s="172">
        <v>3223</v>
      </c>
      <c r="B27" s="104" t="s">
        <v>55</v>
      </c>
      <c r="C27" s="245">
        <v>1100000</v>
      </c>
      <c r="D27" s="137">
        <v>373893.62</v>
      </c>
      <c r="E27" s="247">
        <f t="shared" si="0"/>
        <v>33.990329090909086</v>
      </c>
    </row>
    <row r="28" spans="1:5" s="163" customFormat="1" ht="12.75" hidden="1">
      <c r="A28" s="172">
        <v>3224</v>
      </c>
      <c r="B28" s="111" t="s">
        <v>9</v>
      </c>
      <c r="C28" s="245">
        <v>200000</v>
      </c>
      <c r="D28" s="137">
        <v>0</v>
      </c>
      <c r="E28" s="247">
        <f t="shared" si="0"/>
        <v>0</v>
      </c>
    </row>
    <row r="29" spans="1:5" s="163" customFormat="1" ht="12.75">
      <c r="A29" s="172" t="s">
        <v>10</v>
      </c>
      <c r="B29" s="111" t="s">
        <v>11</v>
      </c>
      <c r="C29" s="245">
        <v>150000</v>
      </c>
      <c r="D29" s="137">
        <v>26964.03</v>
      </c>
      <c r="E29" s="247">
        <f t="shared" si="0"/>
        <v>17.97602</v>
      </c>
    </row>
    <row r="30" spans="1:5" s="163" customFormat="1" ht="12.75">
      <c r="A30" s="172">
        <v>3227</v>
      </c>
      <c r="B30" s="112" t="s">
        <v>159</v>
      </c>
      <c r="C30" s="245">
        <v>100000</v>
      </c>
      <c r="D30" s="137">
        <v>29579.84</v>
      </c>
      <c r="E30" s="247">
        <f t="shared" si="0"/>
        <v>29.57984</v>
      </c>
    </row>
    <row r="31" spans="1:5" s="93" customFormat="1" ht="12.75">
      <c r="A31" s="130">
        <v>323</v>
      </c>
      <c r="B31" s="110" t="s">
        <v>12</v>
      </c>
      <c r="C31" s="95">
        <f>SUM(C32:C40)</f>
        <v>10815000</v>
      </c>
      <c r="D31" s="95">
        <f>SUM(D32:D40)</f>
        <v>3488010.04</v>
      </c>
      <c r="E31" s="96">
        <f t="shared" si="0"/>
        <v>32.25159537679149</v>
      </c>
    </row>
    <row r="32" spans="1:5" s="163" customFormat="1" ht="12.75">
      <c r="A32" s="104">
        <v>3231</v>
      </c>
      <c r="B32" s="104" t="s">
        <v>56</v>
      </c>
      <c r="C32" s="273">
        <v>1600000</v>
      </c>
      <c r="D32" s="98">
        <v>654576.84</v>
      </c>
      <c r="E32" s="247">
        <f t="shared" si="0"/>
        <v>40.9110525</v>
      </c>
    </row>
    <row r="33" spans="1:5" s="163" customFormat="1" ht="12.75">
      <c r="A33" s="104">
        <v>3232</v>
      </c>
      <c r="B33" s="111" t="s">
        <v>13</v>
      </c>
      <c r="C33" s="273">
        <v>1200000</v>
      </c>
      <c r="D33" s="98">
        <v>282120.44</v>
      </c>
      <c r="E33" s="247">
        <f t="shared" si="0"/>
        <v>23.510036666666668</v>
      </c>
    </row>
    <row r="34" spans="1:5" s="93" customFormat="1" ht="12.75">
      <c r="A34" s="104">
        <v>3233</v>
      </c>
      <c r="B34" s="108" t="s">
        <v>57</v>
      </c>
      <c r="C34" s="273">
        <v>600000</v>
      </c>
      <c r="D34" s="98">
        <v>195522.89</v>
      </c>
      <c r="E34" s="247">
        <f t="shared" si="0"/>
        <v>32.58714833333334</v>
      </c>
    </row>
    <row r="35" spans="1:5" s="163" customFormat="1" ht="12.75">
      <c r="A35" s="104">
        <v>3234</v>
      </c>
      <c r="B35" s="108" t="s">
        <v>58</v>
      </c>
      <c r="C35" s="273">
        <v>1700000</v>
      </c>
      <c r="D35" s="98">
        <v>787197.41</v>
      </c>
      <c r="E35" s="247">
        <f t="shared" si="0"/>
        <v>46.30573</v>
      </c>
    </row>
    <row r="36" spans="1:5" s="163" customFormat="1" ht="12.75">
      <c r="A36" s="104">
        <v>3235</v>
      </c>
      <c r="B36" s="108" t="s">
        <v>59</v>
      </c>
      <c r="C36" s="273">
        <v>1600000</v>
      </c>
      <c r="D36" s="98">
        <v>740441.16</v>
      </c>
      <c r="E36" s="247">
        <f t="shared" si="0"/>
        <v>46.277572500000005</v>
      </c>
    </row>
    <row r="37" spans="1:5" s="163" customFormat="1" ht="12.75" hidden="1">
      <c r="A37" s="104">
        <v>3236</v>
      </c>
      <c r="B37" s="108" t="s">
        <v>60</v>
      </c>
      <c r="C37" s="273">
        <v>1300000</v>
      </c>
      <c r="D37" s="98">
        <v>0</v>
      </c>
      <c r="E37" s="247">
        <f t="shared" si="0"/>
        <v>0</v>
      </c>
    </row>
    <row r="38" spans="1:5" s="163" customFormat="1" ht="12.75">
      <c r="A38" s="104">
        <v>3237</v>
      </c>
      <c r="B38" s="111" t="s">
        <v>14</v>
      </c>
      <c r="C38" s="273">
        <v>1500000</v>
      </c>
      <c r="D38" s="98">
        <v>285057.26</v>
      </c>
      <c r="E38" s="247">
        <f t="shared" si="0"/>
        <v>19.003817333333334</v>
      </c>
    </row>
    <row r="39" spans="1:5" s="163" customFormat="1" ht="12.75">
      <c r="A39" s="104">
        <v>3238</v>
      </c>
      <c r="B39" s="111" t="s">
        <v>15</v>
      </c>
      <c r="C39" s="273">
        <v>1100000</v>
      </c>
      <c r="D39" s="98">
        <v>244952</v>
      </c>
      <c r="E39" s="247">
        <f t="shared" si="0"/>
        <v>22.268363636363635</v>
      </c>
    </row>
    <row r="40" spans="1:5" s="163" customFormat="1" ht="12.75">
      <c r="A40" s="104">
        <v>3239</v>
      </c>
      <c r="B40" s="111" t="s">
        <v>61</v>
      </c>
      <c r="C40" s="273">
        <v>215000</v>
      </c>
      <c r="D40" s="98">
        <v>298142.04</v>
      </c>
      <c r="E40" s="247">
        <f t="shared" si="0"/>
        <v>138.67071627906975</v>
      </c>
    </row>
    <row r="41" spans="1:5" s="93" customFormat="1" ht="12.75">
      <c r="A41" s="128">
        <v>324</v>
      </c>
      <c r="B41" s="103" t="s">
        <v>160</v>
      </c>
      <c r="C41" s="95">
        <f>C42</f>
        <v>100000</v>
      </c>
      <c r="D41" s="95">
        <f>D42</f>
        <v>0</v>
      </c>
      <c r="E41" s="96">
        <f t="shared" si="0"/>
        <v>0</v>
      </c>
    </row>
    <row r="42" spans="1:5" s="163" customFormat="1" ht="12.75" hidden="1">
      <c r="A42" s="104">
        <v>3241</v>
      </c>
      <c r="B42" s="104" t="s">
        <v>160</v>
      </c>
      <c r="C42" s="245">
        <v>100000</v>
      </c>
      <c r="D42" s="137">
        <v>0</v>
      </c>
      <c r="E42" s="247">
        <f t="shared" si="0"/>
        <v>0</v>
      </c>
    </row>
    <row r="43" spans="1:5" s="93" customFormat="1" ht="12.75">
      <c r="A43" s="131">
        <v>329</v>
      </c>
      <c r="B43" s="103" t="s">
        <v>62</v>
      </c>
      <c r="C43" s="95">
        <f>SUM(C44:C49)</f>
        <v>820000</v>
      </c>
      <c r="D43" s="95">
        <f>SUM(D44:D49)</f>
        <v>621378.97</v>
      </c>
      <c r="E43" s="96">
        <f t="shared" si="0"/>
        <v>75.77792317073171</v>
      </c>
    </row>
    <row r="44" spans="1:5" s="163" customFormat="1" ht="12.75">
      <c r="A44" s="104">
        <v>3291</v>
      </c>
      <c r="B44" s="112" t="s">
        <v>105</v>
      </c>
      <c r="C44" s="273">
        <v>250000</v>
      </c>
      <c r="D44" s="98">
        <v>41326.31</v>
      </c>
      <c r="E44" s="247">
        <f t="shared" si="0"/>
        <v>16.530524</v>
      </c>
    </row>
    <row r="45" spans="1:5" s="163" customFormat="1" ht="12.75">
      <c r="A45" s="104">
        <v>3292</v>
      </c>
      <c r="B45" s="112" t="s">
        <v>64</v>
      </c>
      <c r="C45" s="273">
        <v>300000</v>
      </c>
      <c r="D45" s="98">
        <v>93414.29</v>
      </c>
      <c r="E45" s="247">
        <f t="shared" si="0"/>
        <v>31.138096666666666</v>
      </c>
    </row>
    <row r="46" spans="1:5" s="163" customFormat="1" ht="12.75">
      <c r="A46" s="104">
        <v>3293</v>
      </c>
      <c r="B46" s="112" t="s">
        <v>65</v>
      </c>
      <c r="C46" s="273">
        <v>50000</v>
      </c>
      <c r="D46" s="98">
        <v>6154.66</v>
      </c>
      <c r="E46" s="247">
        <f t="shared" si="0"/>
        <v>12.30932</v>
      </c>
    </row>
    <row r="47" spans="1:5" s="163" customFormat="1" ht="12.75">
      <c r="A47" s="104">
        <v>3294</v>
      </c>
      <c r="B47" s="112" t="s">
        <v>66</v>
      </c>
      <c r="C47" s="273">
        <v>50000</v>
      </c>
      <c r="D47" s="98">
        <v>5405.7</v>
      </c>
      <c r="E47" s="247">
        <f t="shared" si="0"/>
        <v>10.8114</v>
      </c>
    </row>
    <row r="48" spans="1:5" s="163" customFormat="1" ht="12.75">
      <c r="A48" s="104">
        <v>3295</v>
      </c>
      <c r="B48" s="112" t="s">
        <v>161</v>
      </c>
      <c r="C48" s="273">
        <v>20000</v>
      </c>
      <c r="D48" s="98">
        <v>13179.48</v>
      </c>
      <c r="E48" s="247">
        <f t="shared" si="0"/>
        <v>65.89739999999999</v>
      </c>
    </row>
    <row r="49" spans="1:5" s="163" customFormat="1" ht="12.75">
      <c r="A49" s="104">
        <v>3299</v>
      </c>
      <c r="B49" s="104" t="s">
        <v>62</v>
      </c>
      <c r="C49" s="273">
        <v>150000</v>
      </c>
      <c r="D49" s="98">
        <v>461898.53</v>
      </c>
      <c r="E49" s="247">
        <f t="shared" si="0"/>
        <v>307.93235333333337</v>
      </c>
    </row>
    <row r="50" spans="1:5" s="93" customFormat="1" ht="12.75">
      <c r="A50" s="128">
        <v>34</v>
      </c>
      <c r="B50" s="107" t="s">
        <v>16</v>
      </c>
      <c r="C50" s="95">
        <f>C51</f>
        <v>162000</v>
      </c>
      <c r="D50" s="95">
        <f>D51</f>
        <v>61074.93</v>
      </c>
      <c r="E50" s="96">
        <f t="shared" si="0"/>
        <v>37.70057407407407</v>
      </c>
    </row>
    <row r="51" spans="1:5" s="93" customFormat="1" ht="12.75">
      <c r="A51" s="128">
        <v>343</v>
      </c>
      <c r="B51" s="103" t="s">
        <v>73</v>
      </c>
      <c r="C51" s="95">
        <f>SUM(C52:C55)</f>
        <v>162000</v>
      </c>
      <c r="D51" s="95">
        <f>SUM(D52:D55)</f>
        <v>61074.93</v>
      </c>
      <c r="E51" s="96">
        <f t="shared" si="0"/>
        <v>37.70057407407407</v>
      </c>
    </row>
    <row r="52" spans="1:5" s="163" customFormat="1" ht="12.75">
      <c r="A52" s="132">
        <v>3431</v>
      </c>
      <c r="B52" s="113" t="s">
        <v>74</v>
      </c>
      <c r="C52" s="273">
        <v>150000</v>
      </c>
      <c r="D52" s="98">
        <v>60470.68</v>
      </c>
      <c r="E52" s="247">
        <f t="shared" si="0"/>
        <v>40.313786666666665</v>
      </c>
    </row>
    <row r="53" spans="1:5" s="163" customFormat="1" ht="12.75" hidden="1">
      <c r="A53" s="132">
        <v>3432</v>
      </c>
      <c r="B53" s="113" t="s">
        <v>75</v>
      </c>
      <c r="C53" s="273">
        <v>1000</v>
      </c>
      <c r="D53" s="98">
        <v>0</v>
      </c>
      <c r="E53" s="247">
        <f t="shared" si="0"/>
        <v>0</v>
      </c>
    </row>
    <row r="54" spans="1:5" s="163" customFormat="1" ht="12.75">
      <c r="A54" s="132">
        <v>3433</v>
      </c>
      <c r="B54" s="113" t="s">
        <v>100</v>
      </c>
      <c r="C54" s="273">
        <v>10000</v>
      </c>
      <c r="D54" s="98">
        <v>604.25</v>
      </c>
      <c r="E54" s="247">
        <f t="shared" si="0"/>
        <v>6.0424999999999995</v>
      </c>
    </row>
    <row r="55" spans="1:5" s="163" customFormat="1" ht="12.75" hidden="1">
      <c r="A55" s="132">
        <v>3434</v>
      </c>
      <c r="B55" s="113" t="s">
        <v>73</v>
      </c>
      <c r="C55" s="273">
        <v>1000</v>
      </c>
      <c r="D55" s="98">
        <v>0</v>
      </c>
      <c r="E55" s="247">
        <f t="shared" si="0"/>
        <v>0</v>
      </c>
    </row>
    <row r="56" spans="1:5" s="93" customFormat="1" ht="12.75">
      <c r="A56" s="130">
        <v>36</v>
      </c>
      <c r="B56" s="114" t="s">
        <v>67</v>
      </c>
      <c r="C56" s="95">
        <f>C57</f>
        <v>0</v>
      </c>
      <c r="D56" s="95">
        <f>D57</f>
        <v>66117.61</v>
      </c>
      <c r="E56" s="225" t="s">
        <v>182</v>
      </c>
    </row>
    <row r="57" spans="1:5" s="93" customFormat="1" ht="12.75">
      <c r="A57" s="130">
        <v>363</v>
      </c>
      <c r="B57" s="106" t="s">
        <v>163</v>
      </c>
      <c r="C57" s="95">
        <f>C58</f>
        <v>0</v>
      </c>
      <c r="D57" s="95">
        <f>D58</f>
        <v>66117.61</v>
      </c>
      <c r="E57" s="225" t="s">
        <v>182</v>
      </c>
    </row>
    <row r="58" spans="1:5" s="93" customFormat="1" ht="12.75">
      <c r="A58" s="132">
        <v>3632</v>
      </c>
      <c r="B58" s="111" t="s">
        <v>164</v>
      </c>
      <c r="C58" s="273">
        <v>0</v>
      </c>
      <c r="D58" s="98">
        <v>66117.61</v>
      </c>
      <c r="E58" s="248" t="s">
        <v>182</v>
      </c>
    </row>
    <row r="59" spans="1:5" s="93" customFormat="1" ht="12.75">
      <c r="A59" s="130">
        <v>38</v>
      </c>
      <c r="B59" s="115" t="s">
        <v>68</v>
      </c>
      <c r="C59" s="95">
        <f>C60+C62</f>
        <v>150000</v>
      </c>
      <c r="D59" s="95">
        <f>D60+D62</f>
        <v>7521</v>
      </c>
      <c r="E59" s="96">
        <f t="shared" si="0"/>
        <v>5.013999999999999</v>
      </c>
    </row>
    <row r="60" spans="1:5" s="93" customFormat="1" ht="12.75">
      <c r="A60" s="130">
        <v>381</v>
      </c>
      <c r="B60" s="115" t="s">
        <v>44</v>
      </c>
      <c r="C60" s="95">
        <f>C61</f>
        <v>150000</v>
      </c>
      <c r="D60" s="95">
        <f>D61</f>
        <v>7521</v>
      </c>
      <c r="E60" s="96">
        <f t="shared" si="0"/>
        <v>5.013999999999999</v>
      </c>
    </row>
    <row r="61" spans="1:5" s="163" customFormat="1" ht="12.75">
      <c r="A61" s="132">
        <v>3811</v>
      </c>
      <c r="B61" s="108" t="s">
        <v>20</v>
      </c>
      <c r="C61" s="245">
        <v>150000</v>
      </c>
      <c r="D61" s="137">
        <v>7521</v>
      </c>
      <c r="E61" s="247">
        <f t="shared" si="0"/>
        <v>5.013999999999999</v>
      </c>
    </row>
    <row r="62" spans="1:5" s="93" customFormat="1" ht="15" customHeight="1" hidden="1">
      <c r="A62" s="130">
        <v>382</v>
      </c>
      <c r="B62" s="115" t="s">
        <v>104</v>
      </c>
      <c r="C62" s="95">
        <f>C63</f>
        <v>0</v>
      </c>
      <c r="D62" s="95">
        <f>D63</f>
        <v>0</v>
      </c>
      <c r="E62" s="96" t="e">
        <f t="shared" si="0"/>
        <v>#DIV/0!</v>
      </c>
    </row>
    <row r="63" spans="1:5" s="93" customFormat="1" ht="15" customHeight="1" hidden="1">
      <c r="A63" s="132">
        <v>3821</v>
      </c>
      <c r="B63" s="113" t="s">
        <v>150</v>
      </c>
      <c r="C63" s="98">
        <v>0</v>
      </c>
      <c r="D63" s="98">
        <v>0</v>
      </c>
      <c r="E63" s="96" t="e">
        <f t="shared" si="0"/>
        <v>#DIV/0!</v>
      </c>
    </row>
    <row r="64" spans="1:5" s="162" customFormat="1" ht="15" customHeight="1" hidden="1">
      <c r="A64" s="161">
        <v>5</v>
      </c>
      <c r="B64" s="121" t="s">
        <v>32</v>
      </c>
      <c r="C64" s="95">
        <f aca="true" t="shared" si="1" ref="C64:D66">C65</f>
        <v>0</v>
      </c>
      <c r="D64" s="95">
        <f t="shared" si="1"/>
        <v>0</v>
      </c>
      <c r="E64" s="96" t="e">
        <f t="shared" si="0"/>
        <v>#DIV/0!</v>
      </c>
    </row>
    <row r="65" spans="1:5" s="162" customFormat="1" ht="15" customHeight="1" hidden="1">
      <c r="A65" s="161">
        <v>51</v>
      </c>
      <c r="B65" s="120" t="s">
        <v>33</v>
      </c>
      <c r="C65" s="95">
        <f t="shared" si="1"/>
        <v>0</v>
      </c>
      <c r="D65" s="95">
        <f t="shared" si="1"/>
        <v>0</v>
      </c>
      <c r="E65" s="96" t="e">
        <f t="shared" si="0"/>
        <v>#DIV/0!</v>
      </c>
    </row>
    <row r="66" spans="1:5" s="162" customFormat="1" ht="25.5" hidden="1">
      <c r="A66" s="131">
        <v>515</v>
      </c>
      <c r="B66" s="122" t="s">
        <v>204</v>
      </c>
      <c r="C66" s="95">
        <f t="shared" si="1"/>
        <v>0</v>
      </c>
      <c r="D66" s="95">
        <f t="shared" si="1"/>
        <v>0</v>
      </c>
      <c r="E66" s="96" t="e">
        <f t="shared" si="0"/>
        <v>#DIV/0!</v>
      </c>
    </row>
    <row r="67" spans="1:5" s="93" customFormat="1" ht="12.75" hidden="1">
      <c r="A67" s="132">
        <v>5153</v>
      </c>
      <c r="B67" s="113" t="s">
        <v>205</v>
      </c>
      <c r="C67" s="98">
        <v>0</v>
      </c>
      <c r="D67" s="98">
        <v>0</v>
      </c>
      <c r="E67" s="96" t="e">
        <f t="shared" si="0"/>
        <v>#DIV/0!</v>
      </c>
    </row>
    <row r="68" spans="1:5" s="93" customFormat="1" ht="12.75">
      <c r="A68" s="172"/>
      <c r="B68" s="111"/>
      <c r="C68" s="98"/>
      <c r="D68" s="98"/>
      <c r="E68" s="96"/>
    </row>
    <row r="69" spans="1:5" s="93" customFormat="1" ht="12.75">
      <c r="A69" s="103" t="s">
        <v>79</v>
      </c>
      <c r="B69" s="103" t="s">
        <v>80</v>
      </c>
      <c r="C69" s="95">
        <f>SUM(C73:C77)</f>
        <v>1898000</v>
      </c>
      <c r="D69" s="95">
        <f>SUM(D73:D77)</f>
        <v>34974.69</v>
      </c>
      <c r="E69" s="96">
        <f t="shared" si="0"/>
        <v>1.8427128556375134</v>
      </c>
    </row>
    <row r="70" spans="1:5" s="93" customFormat="1" ht="12.75" hidden="1">
      <c r="A70" s="173">
        <v>4</v>
      </c>
      <c r="B70" s="102" t="s">
        <v>69</v>
      </c>
      <c r="C70" s="95">
        <f>C71</f>
        <v>1898000</v>
      </c>
      <c r="D70" s="95">
        <f>D71</f>
        <v>34974.69</v>
      </c>
      <c r="E70" s="96">
        <f aca="true" t="shared" si="2" ref="E70:E130">D70/C70*100</f>
        <v>1.8427128556375134</v>
      </c>
    </row>
    <row r="71" spans="1:5" s="93" customFormat="1" ht="12.75">
      <c r="A71" s="128">
        <v>42</v>
      </c>
      <c r="B71" s="110" t="s">
        <v>21</v>
      </c>
      <c r="C71" s="95">
        <f>C72</f>
        <v>1898000</v>
      </c>
      <c r="D71" s="95">
        <f>D72</f>
        <v>34974.69</v>
      </c>
      <c r="E71" s="96">
        <f t="shared" si="2"/>
        <v>1.8427128556375134</v>
      </c>
    </row>
    <row r="72" spans="1:5" s="93" customFormat="1" ht="12.75">
      <c r="A72" s="128">
        <v>422</v>
      </c>
      <c r="B72" s="107" t="s">
        <v>26</v>
      </c>
      <c r="C72" s="95">
        <f>C73+C74+C75+C76+C77</f>
        <v>1898000</v>
      </c>
      <c r="D72" s="95">
        <f>D73+D74+D75+D76+D77</f>
        <v>34974.69</v>
      </c>
      <c r="E72" s="96">
        <f t="shared" si="2"/>
        <v>1.8427128556375134</v>
      </c>
    </row>
    <row r="73" spans="1:5" s="163" customFormat="1" ht="12.75">
      <c r="A73" s="174" t="s">
        <v>22</v>
      </c>
      <c r="B73" s="116" t="s">
        <v>23</v>
      </c>
      <c r="C73" s="273">
        <v>1500000</v>
      </c>
      <c r="D73" s="98">
        <v>26485.7</v>
      </c>
      <c r="E73" s="247">
        <f t="shared" si="2"/>
        <v>1.7657133333333335</v>
      </c>
    </row>
    <row r="74" spans="1:5" s="163" customFormat="1" ht="12.75">
      <c r="A74" s="172" t="s">
        <v>24</v>
      </c>
      <c r="B74" s="111" t="s">
        <v>25</v>
      </c>
      <c r="C74" s="273">
        <v>350000</v>
      </c>
      <c r="D74" s="98">
        <v>8488.99</v>
      </c>
      <c r="E74" s="247">
        <f t="shared" si="2"/>
        <v>2.425425714285714</v>
      </c>
    </row>
    <row r="75" spans="1:5" s="163" customFormat="1" ht="12.75" hidden="1">
      <c r="A75" s="172">
        <v>4223</v>
      </c>
      <c r="B75" s="112" t="s">
        <v>193</v>
      </c>
      <c r="C75" s="273">
        <v>20000</v>
      </c>
      <c r="D75" s="98">
        <v>0</v>
      </c>
      <c r="E75" s="247">
        <f t="shared" si="2"/>
        <v>0</v>
      </c>
    </row>
    <row r="76" spans="1:5" s="163" customFormat="1" ht="12.75" hidden="1">
      <c r="A76" s="172">
        <v>4225</v>
      </c>
      <c r="B76" s="112" t="s">
        <v>194</v>
      </c>
      <c r="C76" s="273">
        <v>0</v>
      </c>
      <c r="D76" s="98">
        <v>0</v>
      </c>
      <c r="E76" s="247">
        <v>0</v>
      </c>
    </row>
    <row r="77" spans="1:5" s="163" customFormat="1" ht="12.75" hidden="1">
      <c r="A77" s="172">
        <v>4227</v>
      </c>
      <c r="B77" s="112" t="s">
        <v>195</v>
      </c>
      <c r="C77" s="273">
        <v>28000</v>
      </c>
      <c r="D77" s="98">
        <v>0</v>
      </c>
      <c r="E77" s="247">
        <f t="shared" si="2"/>
        <v>0</v>
      </c>
    </row>
    <row r="78" spans="1:5" s="93" customFormat="1" ht="12.75">
      <c r="A78" s="172"/>
      <c r="B78" s="111"/>
      <c r="C78" s="98"/>
      <c r="D78" s="98"/>
      <c r="E78" s="96"/>
    </row>
    <row r="79" spans="1:5" s="93" customFormat="1" ht="12.75">
      <c r="A79" s="103" t="s">
        <v>81</v>
      </c>
      <c r="B79" s="103" t="s">
        <v>82</v>
      </c>
      <c r="C79" s="95">
        <f aca="true" t="shared" si="3" ref="C79:D82">C80</f>
        <v>1200000</v>
      </c>
      <c r="D79" s="95">
        <f t="shared" si="3"/>
        <v>0</v>
      </c>
      <c r="E79" s="96">
        <f t="shared" si="2"/>
        <v>0</v>
      </c>
    </row>
    <row r="80" spans="1:5" s="93" customFormat="1" ht="12.75" hidden="1">
      <c r="A80" s="173">
        <v>4</v>
      </c>
      <c r="B80" s="102" t="s">
        <v>69</v>
      </c>
      <c r="C80" s="95">
        <f t="shared" si="3"/>
        <v>1200000</v>
      </c>
      <c r="D80" s="95">
        <f t="shared" si="3"/>
        <v>0</v>
      </c>
      <c r="E80" s="96">
        <f t="shared" si="2"/>
        <v>0</v>
      </c>
    </row>
    <row r="81" spans="1:5" s="93" customFormat="1" ht="12.75">
      <c r="A81" s="173">
        <v>42</v>
      </c>
      <c r="B81" s="110" t="s">
        <v>21</v>
      </c>
      <c r="C81" s="95">
        <f t="shared" si="3"/>
        <v>1200000</v>
      </c>
      <c r="D81" s="95">
        <f t="shared" si="3"/>
        <v>0</v>
      </c>
      <c r="E81" s="96">
        <f t="shared" si="2"/>
        <v>0</v>
      </c>
    </row>
    <row r="82" spans="1:5" s="93" customFormat="1" ht="12.75">
      <c r="A82" s="173">
        <v>426</v>
      </c>
      <c r="B82" s="117" t="s">
        <v>30</v>
      </c>
      <c r="C82" s="95">
        <f t="shared" si="3"/>
        <v>1200000</v>
      </c>
      <c r="D82" s="95">
        <f t="shared" si="3"/>
        <v>0</v>
      </c>
      <c r="E82" s="96">
        <f t="shared" si="2"/>
        <v>0</v>
      </c>
    </row>
    <row r="83" spans="1:5" s="163" customFormat="1" ht="12.75" hidden="1">
      <c r="A83" s="172" t="s">
        <v>70</v>
      </c>
      <c r="B83" s="109" t="s">
        <v>1</v>
      </c>
      <c r="C83" s="273">
        <v>1200000</v>
      </c>
      <c r="D83" s="98">
        <v>0</v>
      </c>
      <c r="E83" s="247">
        <f t="shared" si="2"/>
        <v>0</v>
      </c>
    </row>
    <row r="84" spans="1:5" s="93" customFormat="1" ht="12.75">
      <c r="A84" s="172"/>
      <c r="B84" s="111"/>
      <c r="C84" s="98"/>
      <c r="D84" s="98"/>
      <c r="E84" s="96"/>
    </row>
    <row r="85" spans="1:5" s="93" customFormat="1" ht="12.75">
      <c r="A85" s="103" t="s">
        <v>83</v>
      </c>
      <c r="B85" s="103" t="s">
        <v>84</v>
      </c>
      <c r="C85" s="95">
        <f aca="true" t="shared" si="4" ref="C85:D88">C86</f>
        <v>0</v>
      </c>
      <c r="D85" s="95">
        <f t="shared" si="4"/>
        <v>60638.96</v>
      </c>
      <c r="E85" s="225" t="s">
        <v>182</v>
      </c>
    </row>
    <row r="86" spans="1:5" s="93" customFormat="1" ht="12.75" hidden="1">
      <c r="A86" s="173">
        <v>4</v>
      </c>
      <c r="B86" s="102" t="s">
        <v>69</v>
      </c>
      <c r="C86" s="95">
        <f t="shared" si="4"/>
        <v>0</v>
      </c>
      <c r="D86" s="95">
        <f t="shared" si="4"/>
        <v>60638.96</v>
      </c>
      <c r="E86" s="225" t="s">
        <v>182</v>
      </c>
    </row>
    <row r="87" spans="1:5" s="93" customFormat="1" ht="12.75">
      <c r="A87" s="173">
        <v>42</v>
      </c>
      <c r="B87" s="110" t="s">
        <v>21</v>
      </c>
      <c r="C87" s="95">
        <f t="shared" si="4"/>
        <v>0</v>
      </c>
      <c r="D87" s="95">
        <f t="shared" si="4"/>
        <v>60638.96</v>
      </c>
      <c r="E87" s="225" t="s">
        <v>182</v>
      </c>
    </row>
    <row r="88" spans="1:5" s="93" customFormat="1" ht="12.75">
      <c r="A88" s="173">
        <v>423</v>
      </c>
      <c r="B88" s="107" t="s">
        <v>27</v>
      </c>
      <c r="C88" s="95">
        <f t="shared" si="4"/>
        <v>0</v>
      </c>
      <c r="D88" s="95">
        <f t="shared" si="4"/>
        <v>60638.96</v>
      </c>
      <c r="E88" s="225" t="s">
        <v>182</v>
      </c>
    </row>
    <row r="89" spans="1:5" s="163" customFormat="1" ht="12.75">
      <c r="A89" s="172" t="s">
        <v>29</v>
      </c>
      <c r="B89" s="111" t="s">
        <v>28</v>
      </c>
      <c r="C89" s="245">
        <v>0</v>
      </c>
      <c r="D89" s="137">
        <v>60638.96</v>
      </c>
      <c r="E89" s="249" t="s">
        <v>182</v>
      </c>
    </row>
    <row r="90" spans="1:5" s="93" customFormat="1" ht="12.75">
      <c r="A90" s="172"/>
      <c r="B90" s="111"/>
      <c r="C90" s="98"/>
      <c r="D90" s="98"/>
      <c r="E90" s="96"/>
    </row>
    <row r="91" spans="1:8" s="196" customFormat="1" ht="12.75">
      <c r="A91" s="194">
        <v>101</v>
      </c>
      <c r="B91" s="195" t="s">
        <v>87</v>
      </c>
      <c r="C91" s="274">
        <f>C93+C106+C112+C118+C140+C163+C232+C243+C267+C274+C292+C309+C322+C328+C345+C361+C186+C209</f>
        <v>374590000</v>
      </c>
      <c r="D91" s="274">
        <f>D93+D106+D112+D118+D140+D163+D232+D243+D267+D274+D292+D309+D322+D328+D345+D361+D186+D209</f>
        <v>59371660.019999996</v>
      </c>
      <c r="E91" s="96">
        <f t="shared" si="2"/>
        <v>15.849771755786326</v>
      </c>
      <c r="F91" s="275"/>
      <c r="G91" s="275"/>
      <c r="H91" s="275"/>
    </row>
    <row r="92" spans="1:5" s="93" customFormat="1" ht="12.75">
      <c r="A92" s="103"/>
      <c r="B92" s="118"/>
      <c r="C92" s="95"/>
      <c r="D92" s="95"/>
      <c r="E92" s="96"/>
    </row>
    <row r="93" spans="1:5" s="163" customFormat="1" ht="12.75">
      <c r="A93" s="103" t="s">
        <v>114</v>
      </c>
      <c r="B93" s="118" t="s">
        <v>173</v>
      </c>
      <c r="C93" s="95">
        <f>C94+C101</f>
        <v>54500000</v>
      </c>
      <c r="D93" s="95">
        <f>D94+D101</f>
        <v>5431586.07</v>
      </c>
      <c r="E93" s="96">
        <f t="shared" si="2"/>
        <v>9.966212972477065</v>
      </c>
    </row>
    <row r="94" spans="1:5" s="163" customFormat="1" ht="12.75" hidden="1">
      <c r="A94" s="173">
        <v>3</v>
      </c>
      <c r="B94" s="102" t="s">
        <v>45</v>
      </c>
      <c r="C94" s="95">
        <f>C95+C98</f>
        <v>54500000</v>
      </c>
      <c r="D94" s="95">
        <f>D95+D98</f>
        <v>5431586.07</v>
      </c>
      <c r="E94" s="96">
        <f t="shared" si="2"/>
        <v>9.966212972477065</v>
      </c>
    </row>
    <row r="95" spans="1:5" s="163" customFormat="1" ht="12.75">
      <c r="A95" s="173">
        <v>32</v>
      </c>
      <c r="B95" s="107" t="s">
        <v>4</v>
      </c>
      <c r="C95" s="95">
        <f>C96</f>
        <v>3500000</v>
      </c>
      <c r="D95" s="95">
        <f>D96</f>
        <v>0</v>
      </c>
      <c r="E95" s="96">
        <f t="shared" si="2"/>
        <v>0</v>
      </c>
    </row>
    <row r="96" spans="1:5" s="163" customFormat="1" ht="12.75">
      <c r="A96" s="173">
        <v>323</v>
      </c>
      <c r="B96" s="110" t="s">
        <v>12</v>
      </c>
      <c r="C96" s="95">
        <f>C97</f>
        <v>3500000</v>
      </c>
      <c r="D96" s="95">
        <f>D97</f>
        <v>0</v>
      </c>
      <c r="E96" s="96">
        <f t="shared" si="2"/>
        <v>0</v>
      </c>
    </row>
    <row r="97" spans="1:5" s="163" customFormat="1" ht="12.75" hidden="1">
      <c r="A97" s="104">
        <v>3237</v>
      </c>
      <c r="B97" s="119" t="s">
        <v>14</v>
      </c>
      <c r="C97" s="245">
        <v>3500000</v>
      </c>
      <c r="D97" s="137">
        <v>0</v>
      </c>
      <c r="E97" s="247">
        <f t="shared" si="2"/>
        <v>0</v>
      </c>
    </row>
    <row r="98" spans="1:5" s="163" customFormat="1" ht="12.75">
      <c r="A98" s="173">
        <v>36</v>
      </c>
      <c r="B98" s="114" t="s">
        <v>67</v>
      </c>
      <c r="C98" s="95">
        <f>C99</f>
        <v>51000000</v>
      </c>
      <c r="D98" s="95">
        <f>D99</f>
        <v>5431586.07</v>
      </c>
      <c r="E98" s="96">
        <f t="shared" si="2"/>
        <v>10.650168764705883</v>
      </c>
    </row>
    <row r="99" spans="1:5" s="163" customFormat="1" ht="12.75">
      <c r="A99" s="173">
        <v>363</v>
      </c>
      <c r="B99" s="106" t="s">
        <v>163</v>
      </c>
      <c r="C99" s="95">
        <f>C100</f>
        <v>51000000</v>
      </c>
      <c r="D99" s="95">
        <f>D100</f>
        <v>5431586.07</v>
      </c>
      <c r="E99" s="96">
        <f t="shared" si="2"/>
        <v>10.650168764705883</v>
      </c>
    </row>
    <row r="100" spans="1:5" s="163" customFormat="1" ht="12.75">
      <c r="A100" s="104">
        <v>3632</v>
      </c>
      <c r="B100" s="119" t="s">
        <v>164</v>
      </c>
      <c r="C100" s="245">
        <v>51000000</v>
      </c>
      <c r="D100" s="137">
        <v>5431586.07</v>
      </c>
      <c r="E100" s="247">
        <f t="shared" si="2"/>
        <v>10.650168764705883</v>
      </c>
    </row>
    <row r="101" spans="1:5" s="163" customFormat="1" ht="12.75" customHeight="1" hidden="1">
      <c r="A101" s="131">
        <v>5</v>
      </c>
      <c r="B101" s="121" t="s">
        <v>32</v>
      </c>
      <c r="C101" s="95">
        <f aca="true" t="shared" si="5" ref="C101:D103">C102</f>
        <v>0</v>
      </c>
      <c r="D101" s="95">
        <f t="shared" si="5"/>
        <v>0</v>
      </c>
      <c r="E101" s="96" t="e">
        <f t="shared" si="2"/>
        <v>#DIV/0!</v>
      </c>
    </row>
    <row r="102" spans="1:5" s="163" customFormat="1" ht="12.75" customHeight="1" hidden="1">
      <c r="A102" s="131">
        <v>51</v>
      </c>
      <c r="B102" s="120" t="s">
        <v>33</v>
      </c>
      <c r="C102" s="95">
        <f t="shared" si="5"/>
        <v>0</v>
      </c>
      <c r="D102" s="95">
        <f t="shared" si="5"/>
        <v>0</v>
      </c>
      <c r="E102" s="96" t="e">
        <f t="shared" si="2"/>
        <v>#DIV/0!</v>
      </c>
    </row>
    <row r="103" spans="1:5" s="163" customFormat="1" ht="12.75" customHeight="1" hidden="1">
      <c r="A103" s="131">
        <v>511</v>
      </c>
      <c r="B103" s="122" t="s">
        <v>108</v>
      </c>
      <c r="C103" s="95">
        <f t="shared" si="5"/>
        <v>0</v>
      </c>
      <c r="D103" s="95">
        <f t="shared" si="5"/>
        <v>0</v>
      </c>
      <c r="E103" s="96" t="e">
        <f t="shared" si="2"/>
        <v>#DIV/0!</v>
      </c>
    </row>
    <row r="104" spans="1:5" s="163" customFormat="1" ht="12.75" customHeight="1" hidden="1">
      <c r="A104" s="104">
        <v>5111</v>
      </c>
      <c r="B104" s="104" t="s">
        <v>108</v>
      </c>
      <c r="C104" s="137">
        <v>0</v>
      </c>
      <c r="D104" s="137">
        <v>0</v>
      </c>
      <c r="E104" s="96" t="e">
        <f t="shared" si="2"/>
        <v>#DIV/0!</v>
      </c>
    </row>
    <row r="105" spans="1:5" s="93" customFormat="1" ht="12.75">
      <c r="A105" s="103"/>
      <c r="B105" s="118"/>
      <c r="C105" s="95"/>
      <c r="D105" s="95"/>
      <c r="E105" s="96"/>
    </row>
    <row r="106" spans="1:5" s="163" customFormat="1" ht="12.75">
      <c r="A106" s="103" t="s">
        <v>115</v>
      </c>
      <c r="B106" s="118" t="s">
        <v>133</v>
      </c>
      <c r="C106" s="95">
        <f aca="true" t="shared" si="6" ref="C106:D109">C107</f>
        <v>3000000</v>
      </c>
      <c r="D106" s="95">
        <f t="shared" si="6"/>
        <v>508696.12</v>
      </c>
      <c r="E106" s="96">
        <f t="shared" si="2"/>
        <v>16.956537333333333</v>
      </c>
    </row>
    <row r="107" spans="1:5" s="163" customFormat="1" ht="12.75" hidden="1">
      <c r="A107" s="173">
        <v>3</v>
      </c>
      <c r="B107" s="102" t="s">
        <v>45</v>
      </c>
      <c r="C107" s="95">
        <f t="shared" si="6"/>
        <v>3000000</v>
      </c>
      <c r="D107" s="95">
        <f t="shared" si="6"/>
        <v>508696.12</v>
      </c>
      <c r="E107" s="96">
        <f t="shared" si="2"/>
        <v>16.956537333333333</v>
      </c>
    </row>
    <row r="108" spans="1:5" s="163" customFormat="1" ht="12.75">
      <c r="A108" s="173">
        <v>36</v>
      </c>
      <c r="B108" s="114" t="s">
        <v>67</v>
      </c>
      <c r="C108" s="95">
        <f t="shared" si="6"/>
        <v>3000000</v>
      </c>
      <c r="D108" s="95">
        <f t="shared" si="6"/>
        <v>508696.12</v>
      </c>
      <c r="E108" s="96">
        <f t="shared" si="2"/>
        <v>16.956537333333333</v>
      </c>
    </row>
    <row r="109" spans="1:5" s="163" customFormat="1" ht="12.75">
      <c r="A109" s="173">
        <v>36</v>
      </c>
      <c r="B109" s="106" t="s">
        <v>163</v>
      </c>
      <c r="C109" s="95">
        <f t="shared" si="6"/>
        <v>3000000</v>
      </c>
      <c r="D109" s="95">
        <f t="shared" si="6"/>
        <v>508696.12</v>
      </c>
      <c r="E109" s="96">
        <f t="shared" si="2"/>
        <v>16.956537333333333</v>
      </c>
    </row>
    <row r="110" spans="1:5" s="163" customFormat="1" ht="12.75">
      <c r="A110" s="104">
        <v>3632</v>
      </c>
      <c r="B110" s="119" t="s">
        <v>164</v>
      </c>
      <c r="C110" s="245">
        <v>3000000</v>
      </c>
      <c r="D110" s="137">
        <v>508696.12</v>
      </c>
      <c r="E110" s="247">
        <f t="shared" si="2"/>
        <v>16.956537333333333</v>
      </c>
    </row>
    <row r="111" spans="1:5" s="93" customFormat="1" ht="12.75">
      <c r="A111" s="104"/>
      <c r="B111" s="119"/>
      <c r="C111" s="137"/>
      <c r="D111" s="137"/>
      <c r="E111" s="96"/>
    </row>
    <row r="112" spans="1:5" s="163" customFormat="1" ht="25.5">
      <c r="A112" s="128" t="s">
        <v>116</v>
      </c>
      <c r="B112" s="123" t="s">
        <v>134</v>
      </c>
      <c r="C112" s="95">
        <f aca="true" t="shared" si="7" ref="C112:D115">C113</f>
        <v>3000000</v>
      </c>
      <c r="D112" s="95">
        <f t="shared" si="7"/>
        <v>1581759.42</v>
      </c>
      <c r="E112" s="96">
        <f t="shared" si="2"/>
        <v>52.725314</v>
      </c>
    </row>
    <row r="113" spans="1:5" s="163" customFormat="1" ht="12.75" hidden="1">
      <c r="A113" s="173">
        <v>3</v>
      </c>
      <c r="B113" s="102" t="s">
        <v>45</v>
      </c>
      <c r="C113" s="95">
        <f t="shared" si="7"/>
        <v>3000000</v>
      </c>
      <c r="D113" s="95">
        <f t="shared" si="7"/>
        <v>1581759.42</v>
      </c>
      <c r="E113" s="96">
        <f t="shared" si="2"/>
        <v>52.725314</v>
      </c>
    </row>
    <row r="114" spans="1:5" s="163" customFormat="1" ht="12.75">
      <c r="A114" s="173">
        <v>36</v>
      </c>
      <c r="B114" s="114" t="s">
        <v>67</v>
      </c>
      <c r="C114" s="95">
        <f t="shared" si="7"/>
        <v>3000000</v>
      </c>
      <c r="D114" s="95">
        <f t="shared" si="7"/>
        <v>1581759.42</v>
      </c>
      <c r="E114" s="96">
        <f t="shared" si="2"/>
        <v>52.725314</v>
      </c>
    </row>
    <row r="115" spans="1:5" s="163" customFormat="1" ht="12.75">
      <c r="A115" s="173">
        <v>363</v>
      </c>
      <c r="B115" s="106" t="s">
        <v>163</v>
      </c>
      <c r="C115" s="95">
        <f t="shared" si="7"/>
        <v>3000000</v>
      </c>
      <c r="D115" s="95">
        <f t="shared" si="7"/>
        <v>1581759.42</v>
      </c>
      <c r="E115" s="96">
        <f t="shared" si="2"/>
        <v>52.725314</v>
      </c>
    </row>
    <row r="116" spans="1:5" s="163" customFormat="1" ht="12.75">
      <c r="A116" s="104">
        <v>3632</v>
      </c>
      <c r="B116" s="119" t="s">
        <v>164</v>
      </c>
      <c r="C116" s="245">
        <v>3000000</v>
      </c>
      <c r="D116" s="137">
        <v>1581759.42</v>
      </c>
      <c r="E116" s="247">
        <f t="shared" si="2"/>
        <v>52.725314</v>
      </c>
    </row>
    <row r="117" spans="1:5" s="163" customFormat="1" ht="12.75">
      <c r="A117" s="104"/>
      <c r="B117" s="119"/>
      <c r="C117" s="137"/>
      <c r="D117" s="137"/>
      <c r="E117" s="96"/>
    </row>
    <row r="118" spans="1:5" s="164" customFormat="1" ht="25.5">
      <c r="A118" s="128" t="s">
        <v>117</v>
      </c>
      <c r="B118" s="123" t="s">
        <v>135</v>
      </c>
      <c r="C118" s="95">
        <f>C119+C131+C135</f>
        <v>24500000</v>
      </c>
      <c r="D118" s="95">
        <f>D119+D131+D135</f>
        <v>195774.18</v>
      </c>
      <c r="E118" s="96">
        <f t="shared" si="2"/>
        <v>0.7990782857142856</v>
      </c>
    </row>
    <row r="119" spans="1:5" s="164" customFormat="1" ht="12.75" hidden="1">
      <c r="A119" s="173">
        <v>3</v>
      </c>
      <c r="B119" s="102" t="s">
        <v>45</v>
      </c>
      <c r="C119" s="95">
        <f>C120+C125+C128</f>
        <v>20500000</v>
      </c>
      <c r="D119" s="95">
        <f>D120+D125+D128</f>
        <v>195774.18</v>
      </c>
      <c r="E119" s="96">
        <f t="shared" si="2"/>
        <v>0.954996</v>
      </c>
    </row>
    <row r="120" spans="1:5" s="164" customFormat="1" ht="12.75">
      <c r="A120" s="173">
        <v>32</v>
      </c>
      <c r="B120" s="107" t="s">
        <v>4</v>
      </c>
      <c r="C120" s="95">
        <f>C121+C123</f>
        <v>18500000</v>
      </c>
      <c r="D120" s="95">
        <f>D121+D123</f>
        <v>147084</v>
      </c>
      <c r="E120" s="96">
        <f t="shared" si="2"/>
        <v>0.7950486486486487</v>
      </c>
    </row>
    <row r="121" spans="1:5" s="164" customFormat="1" ht="12.75">
      <c r="A121" s="173">
        <v>323</v>
      </c>
      <c r="B121" s="110" t="s">
        <v>12</v>
      </c>
      <c r="C121" s="95">
        <f>C122</f>
        <v>18500000</v>
      </c>
      <c r="D121" s="95">
        <f>D122</f>
        <v>147084</v>
      </c>
      <c r="E121" s="96">
        <f t="shared" si="2"/>
        <v>0.7950486486486487</v>
      </c>
    </row>
    <row r="122" spans="1:5" s="163" customFormat="1" ht="12.75">
      <c r="A122" s="104">
        <v>3237</v>
      </c>
      <c r="B122" s="119" t="s">
        <v>14</v>
      </c>
      <c r="C122" s="245">
        <v>18500000</v>
      </c>
      <c r="D122" s="137">
        <v>147084</v>
      </c>
      <c r="E122" s="247">
        <f t="shared" si="2"/>
        <v>0.7950486486486487</v>
      </c>
    </row>
    <row r="123" spans="1:5" s="164" customFormat="1" ht="12.75" hidden="1">
      <c r="A123" s="103">
        <v>329</v>
      </c>
      <c r="B123" s="103" t="s">
        <v>62</v>
      </c>
      <c r="C123" s="95">
        <f>C124</f>
        <v>0</v>
      </c>
      <c r="D123" s="95">
        <f>D124</f>
        <v>0</v>
      </c>
      <c r="E123" s="96">
        <v>0</v>
      </c>
    </row>
    <row r="124" spans="1:5" s="163" customFormat="1" ht="12.75" hidden="1">
      <c r="A124" s="104">
        <v>3299</v>
      </c>
      <c r="B124" s="112" t="s">
        <v>62</v>
      </c>
      <c r="C124" s="137">
        <v>0</v>
      </c>
      <c r="D124" s="137">
        <v>0</v>
      </c>
      <c r="E124" s="208">
        <v>0</v>
      </c>
    </row>
    <row r="125" spans="1:5" s="164" customFormat="1" ht="12.75" hidden="1">
      <c r="A125" s="103">
        <v>34</v>
      </c>
      <c r="B125" s="107" t="s">
        <v>16</v>
      </c>
      <c r="C125" s="95">
        <f>C126</f>
        <v>0</v>
      </c>
      <c r="D125" s="95">
        <f>D126</f>
        <v>0</v>
      </c>
      <c r="E125" s="96">
        <v>0</v>
      </c>
    </row>
    <row r="126" spans="1:5" s="164" customFormat="1" ht="14.25" customHeight="1" hidden="1">
      <c r="A126" s="103">
        <v>343</v>
      </c>
      <c r="B126" s="103" t="s">
        <v>73</v>
      </c>
      <c r="C126" s="95">
        <f>C127</f>
        <v>0</v>
      </c>
      <c r="D126" s="95">
        <f>D127</f>
        <v>0</v>
      </c>
      <c r="E126" s="96">
        <v>0</v>
      </c>
    </row>
    <row r="127" spans="1:5" s="163" customFormat="1" ht="14.25" customHeight="1" hidden="1">
      <c r="A127" s="104">
        <v>3432</v>
      </c>
      <c r="B127" s="113" t="s">
        <v>180</v>
      </c>
      <c r="C127" s="137"/>
      <c r="D127" s="137"/>
      <c r="E127" s="208">
        <v>0</v>
      </c>
    </row>
    <row r="128" spans="1:5" s="164" customFormat="1" ht="12.75" customHeight="1">
      <c r="A128" s="173">
        <v>36</v>
      </c>
      <c r="B128" s="114" t="s">
        <v>67</v>
      </c>
      <c r="C128" s="95">
        <f>C129</f>
        <v>2000000</v>
      </c>
      <c r="D128" s="95">
        <f>D129</f>
        <v>48690.18</v>
      </c>
      <c r="E128" s="96">
        <f t="shared" si="2"/>
        <v>2.434509</v>
      </c>
    </row>
    <row r="129" spans="1:5" s="164" customFormat="1" ht="16.5" customHeight="1">
      <c r="A129" s="173">
        <v>363</v>
      </c>
      <c r="B129" s="106" t="s">
        <v>163</v>
      </c>
      <c r="C129" s="95">
        <f>C130</f>
        <v>2000000</v>
      </c>
      <c r="D129" s="95">
        <f>D130</f>
        <v>48690.18</v>
      </c>
      <c r="E129" s="96">
        <f t="shared" si="2"/>
        <v>2.434509</v>
      </c>
    </row>
    <row r="130" spans="1:5" s="163" customFormat="1" ht="12.75">
      <c r="A130" s="104">
        <v>3632</v>
      </c>
      <c r="B130" s="119" t="s">
        <v>164</v>
      </c>
      <c r="C130" s="245">
        <v>2000000</v>
      </c>
      <c r="D130" s="137">
        <v>48690.18</v>
      </c>
      <c r="E130" s="247">
        <f t="shared" si="2"/>
        <v>2.434509</v>
      </c>
    </row>
    <row r="131" spans="1:5" s="164" customFormat="1" ht="12.75" hidden="1">
      <c r="A131" s="103">
        <v>4</v>
      </c>
      <c r="B131" s="102" t="s">
        <v>69</v>
      </c>
      <c r="C131" s="95">
        <f aca="true" t="shared" si="8" ref="C131:D133">C132</f>
        <v>0</v>
      </c>
      <c r="D131" s="95">
        <f t="shared" si="8"/>
        <v>0</v>
      </c>
      <c r="E131" s="96">
        <v>0</v>
      </c>
    </row>
    <row r="132" spans="1:5" s="164" customFormat="1" ht="12.75" hidden="1">
      <c r="A132" s="103">
        <v>42</v>
      </c>
      <c r="B132" s="110" t="s">
        <v>21</v>
      </c>
      <c r="C132" s="95">
        <f t="shared" si="8"/>
        <v>0</v>
      </c>
      <c r="D132" s="95">
        <f t="shared" si="8"/>
        <v>0</v>
      </c>
      <c r="E132" s="96">
        <v>0</v>
      </c>
    </row>
    <row r="133" spans="1:5" s="164" customFormat="1" ht="12.75" hidden="1">
      <c r="A133" s="103">
        <v>428</v>
      </c>
      <c r="B133" s="95" t="s">
        <v>196</v>
      </c>
      <c r="C133" s="95">
        <f t="shared" si="8"/>
        <v>0</v>
      </c>
      <c r="D133" s="95">
        <f t="shared" si="8"/>
        <v>0</v>
      </c>
      <c r="E133" s="96">
        <v>0</v>
      </c>
    </row>
    <row r="134" spans="1:5" s="163" customFormat="1" ht="12.75" hidden="1">
      <c r="A134" s="104">
        <v>4281</v>
      </c>
      <c r="B134" s="137" t="s">
        <v>196</v>
      </c>
      <c r="C134" s="137"/>
      <c r="D134" s="137"/>
      <c r="E134" s="208"/>
    </row>
    <row r="135" spans="1:5" s="164" customFormat="1" ht="12.75" hidden="1">
      <c r="A135" s="103">
        <v>5</v>
      </c>
      <c r="B135" s="42" t="s">
        <v>32</v>
      </c>
      <c r="C135" s="95">
        <f aca="true" t="shared" si="9" ref="C135:D137">C136</f>
        <v>4000000</v>
      </c>
      <c r="D135" s="95">
        <f t="shared" si="9"/>
        <v>0</v>
      </c>
      <c r="E135" s="96">
        <f aca="true" t="shared" si="10" ref="E135:E196">D135/C135*100</f>
        <v>0</v>
      </c>
    </row>
    <row r="136" spans="1:5" s="164" customFormat="1" ht="12.75">
      <c r="A136" s="103">
        <v>51</v>
      </c>
      <c r="B136" s="3" t="s">
        <v>33</v>
      </c>
      <c r="C136" s="95">
        <f t="shared" si="9"/>
        <v>4000000</v>
      </c>
      <c r="D136" s="95">
        <f t="shared" si="9"/>
        <v>0</v>
      </c>
      <c r="E136" s="96">
        <f t="shared" si="10"/>
        <v>0</v>
      </c>
    </row>
    <row r="137" spans="1:5" s="164" customFormat="1" ht="12.75">
      <c r="A137" s="103">
        <v>517</v>
      </c>
      <c r="B137" s="95" t="s">
        <v>108</v>
      </c>
      <c r="C137" s="95">
        <f t="shared" si="9"/>
        <v>4000000</v>
      </c>
      <c r="D137" s="95">
        <f t="shared" si="9"/>
        <v>0</v>
      </c>
      <c r="E137" s="96">
        <f t="shared" si="10"/>
        <v>0</v>
      </c>
    </row>
    <row r="138" spans="1:5" s="163" customFormat="1" ht="12.75" hidden="1">
      <c r="A138" s="104">
        <v>5172</v>
      </c>
      <c r="B138" s="137" t="s">
        <v>217</v>
      </c>
      <c r="C138" s="245">
        <v>4000000</v>
      </c>
      <c r="D138" s="137">
        <v>0</v>
      </c>
      <c r="E138" s="247">
        <f t="shared" si="10"/>
        <v>0</v>
      </c>
    </row>
    <row r="139" spans="1:8" s="165" customFormat="1" ht="12.75">
      <c r="A139" s="188"/>
      <c r="B139" s="189"/>
      <c r="C139" s="137"/>
      <c r="D139" s="137"/>
      <c r="E139" s="96"/>
      <c r="F139" s="163"/>
      <c r="G139" s="163"/>
      <c r="H139" s="163"/>
    </row>
    <row r="140" spans="1:5" s="164" customFormat="1" ht="25.5">
      <c r="A140" s="128" t="s">
        <v>220</v>
      </c>
      <c r="B140" s="123" t="s">
        <v>210</v>
      </c>
      <c r="C140" s="95">
        <f>C141+C154</f>
        <v>69804000</v>
      </c>
      <c r="D140" s="95">
        <f>D141+D154</f>
        <v>24550</v>
      </c>
      <c r="E140" s="96">
        <f t="shared" si="10"/>
        <v>0.035169904303478314</v>
      </c>
    </row>
    <row r="141" spans="1:5" s="164" customFormat="1" ht="12.75" hidden="1">
      <c r="A141" s="173">
        <v>3</v>
      </c>
      <c r="B141" s="102" t="s">
        <v>45</v>
      </c>
      <c r="C141" s="95">
        <f>C142+C148+C151</f>
        <v>7430000</v>
      </c>
      <c r="D141" s="95">
        <f>D142+D148+D151</f>
        <v>24550</v>
      </c>
      <c r="E141" s="96">
        <f t="shared" si="10"/>
        <v>0.3304172274562584</v>
      </c>
    </row>
    <row r="142" spans="1:5" s="164" customFormat="1" ht="12.75">
      <c r="A142" s="173">
        <v>32</v>
      </c>
      <c r="B142" s="107" t="s">
        <v>4</v>
      </c>
      <c r="C142" s="95">
        <f>C143+C146</f>
        <v>7430000</v>
      </c>
      <c r="D142" s="95">
        <f>D143+D146</f>
        <v>24550</v>
      </c>
      <c r="E142" s="96">
        <f t="shared" si="10"/>
        <v>0.3304172274562584</v>
      </c>
    </row>
    <row r="143" spans="1:5" s="164" customFormat="1" ht="12.75">
      <c r="A143" s="173">
        <v>323</v>
      </c>
      <c r="B143" s="110" t="s">
        <v>12</v>
      </c>
      <c r="C143" s="95">
        <f>C144+C145</f>
        <v>7430000</v>
      </c>
      <c r="D143" s="95">
        <f>D144+D145</f>
        <v>24550</v>
      </c>
      <c r="E143" s="96">
        <f t="shared" si="10"/>
        <v>0.3304172274562584</v>
      </c>
    </row>
    <row r="144" spans="1:5" s="163" customFormat="1" ht="12.75" hidden="1">
      <c r="A144" s="175">
        <v>3233</v>
      </c>
      <c r="B144" s="112" t="s">
        <v>57</v>
      </c>
      <c r="C144" s="245">
        <v>1590000</v>
      </c>
      <c r="D144" s="137">
        <v>0</v>
      </c>
      <c r="E144" s="247">
        <f t="shared" si="10"/>
        <v>0</v>
      </c>
    </row>
    <row r="145" spans="1:5" s="163" customFormat="1" ht="12.75">
      <c r="A145" s="104">
        <v>3237</v>
      </c>
      <c r="B145" s="119" t="s">
        <v>14</v>
      </c>
      <c r="C145" s="245">
        <v>5840000</v>
      </c>
      <c r="D145" s="137">
        <v>24550</v>
      </c>
      <c r="E145" s="247">
        <f t="shared" si="10"/>
        <v>0.42037671232876717</v>
      </c>
    </row>
    <row r="146" spans="1:5" s="164" customFormat="1" ht="12.75" hidden="1">
      <c r="A146" s="103">
        <v>329</v>
      </c>
      <c r="B146" s="103" t="s">
        <v>62</v>
      </c>
      <c r="C146" s="95">
        <f>C147</f>
        <v>0</v>
      </c>
      <c r="D146" s="95">
        <f>D147</f>
        <v>0</v>
      </c>
      <c r="E146" s="96" t="e">
        <f t="shared" si="10"/>
        <v>#DIV/0!</v>
      </c>
    </row>
    <row r="147" spans="1:5" s="163" customFormat="1" ht="12.75" hidden="1">
      <c r="A147" s="104">
        <v>3299</v>
      </c>
      <c r="B147" s="112" t="s">
        <v>62</v>
      </c>
      <c r="C147" s="137">
        <v>0</v>
      </c>
      <c r="D147" s="137">
        <v>0</v>
      </c>
      <c r="E147" s="96" t="e">
        <f t="shared" si="10"/>
        <v>#DIV/0!</v>
      </c>
    </row>
    <row r="148" spans="1:5" s="164" customFormat="1" ht="12.75" hidden="1">
      <c r="A148" s="103">
        <v>34</v>
      </c>
      <c r="B148" s="107" t="s">
        <v>16</v>
      </c>
      <c r="C148" s="95">
        <f>C149</f>
        <v>0</v>
      </c>
      <c r="D148" s="95">
        <f>D149</f>
        <v>0</v>
      </c>
      <c r="E148" s="96" t="e">
        <f t="shared" si="10"/>
        <v>#DIV/0!</v>
      </c>
    </row>
    <row r="149" spans="1:5" s="164" customFormat="1" ht="12.75" hidden="1">
      <c r="A149" s="103">
        <v>343</v>
      </c>
      <c r="B149" s="103" t="s">
        <v>73</v>
      </c>
      <c r="C149" s="95">
        <f>C150</f>
        <v>0</v>
      </c>
      <c r="D149" s="95">
        <f>D150</f>
        <v>0</v>
      </c>
      <c r="E149" s="96" t="e">
        <f t="shared" si="10"/>
        <v>#DIV/0!</v>
      </c>
    </row>
    <row r="150" spans="1:5" s="163" customFormat="1" ht="12.75" hidden="1">
      <c r="A150" s="104">
        <v>3432</v>
      </c>
      <c r="B150" s="113" t="s">
        <v>180</v>
      </c>
      <c r="C150" s="137">
        <v>0</v>
      </c>
      <c r="D150" s="137">
        <v>0</v>
      </c>
      <c r="E150" s="96" t="e">
        <f t="shared" si="10"/>
        <v>#DIV/0!</v>
      </c>
    </row>
    <row r="151" spans="1:5" s="164" customFormat="1" ht="12.75" hidden="1">
      <c r="A151" s="173">
        <v>36</v>
      </c>
      <c r="B151" s="114" t="s">
        <v>67</v>
      </c>
      <c r="C151" s="95">
        <f>C152</f>
        <v>0</v>
      </c>
      <c r="D151" s="95">
        <f>D152</f>
        <v>0</v>
      </c>
      <c r="E151" s="96" t="e">
        <f t="shared" si="10"/>
        <v>#DIV/0!</v>
      </c>
    </row>
    <row r="152" spans="1:5" s="164" customFormat="1" ht="12.75" hidden="1">
      <c r="A152" s="173">
        <v>363</v>
      </c>
      <c r="B152" s="106" t="s">
        <v>163</v>
      </c>
      <c r="C152" s="95">
        <f>C153</f>
        <v>0</v>
      </c>
      <c r="D152" s="95">
        <f>D153</f>
        <v>0</v>
      </c>
      <c r="E152" s="96" t="e">
        <f t="shared" si="10"/>
        <v>#DIV/0!</v>
      </c>
    </row>
    <row r="153" spans="1:5" s="163" customFormat="1" ht="12.75" hidden="1">
      <c r="A153" s="104">
        <v>3632</v>
      </c>
      <c r="B153" s="119" t="s">
        <v>164</v>
      </c>
      <c r="C153" s="137">
        <v>0</v>
      </c>
      <c r="D153" s="137">
        <v>0</v>
      </c>
      <c r="E153" s="96" t="e">
        <f t="shared" si="10"/>
        <v>#DIV/0!</v>
      </c>
    </row>
    <row r="154" spans="1:5" s="164" customFormat="1" ht="12.75">
      <c r="A154" s="103">
        <v>4</v>
      </c>
      <c r="B154" s="102" t="s">
        <v>69</v>
      </c>
      <c r="C154" s="95">
        <f>C155</f>
        <v>62374000</v>
      </c>
      <c r="D154" s="95">
        <f>D155</f>
        <v>0</v>
      </c>
      <c r="E154" s="96">
        <f t="shared" si="10"/>
        <v>0</v>
      </c>
    </row>
    <row r="155" spans="1:5" s="164" customFormat="1" ht="12.75">
      <c r="A155" s="103">
        <v>42</v>
      </c>
      <c r="B155" s="110" t="s">
        <v>21</v>
      </c>
      <c r="C155" s="95">
        <f>C156+C158+C160</f>
        <v>62374000</v>
      </c>
      <c r="D155" s="95">
        <f>D156+D158+D160</f>
        <v>0</v>
      </c>
      <c r="E155" s="96">
        <f t="shared" si="10"/>
        <v>0</v>
      </c>
    </row>
    <row r="156" spans="1:5" s="164" customFormat="1" ht="12.75">
      <c r="A156" s="103">
        <v>421</v>
      </c>
      <c r="B156" s="106" t="s">
        <v>106</v>
      </c>
      <c r="C156" s="95">
        <f>C157</f>
        <v>49037000</v>
      </c>
      <c r="D156" s="95">
        <f>D157</f>
        <v>0</v>
      </c>
      <c r="E156" s="96">
        <f t="shared" si="10"/>
        <v>0</v>
      </c>
    </row>
    <row r="157" spans="1:5" s="163" customFormat="1" ht="12.75" hidden="1">
      <c r="A157" s="104">
        <v>4214</v>
      </c>
      <c r="B157" s="112" t="s">
        <v>212</v>
      </c>
      <c r="C157" s="245">
        <v>49037000</v>
      </c>
      <c r="D157" s="137">
        <v>0</v>
      </c>
      <c r="E157" s="247">
        <f t="shared" si="10"/>
        <v>0</v>
      </c>
    </row>
    <row r="158" spans="1:5" s="164" customFormat="1" ht="12.75">
      <c r="A158" s="103">
        <v>422</v>
      </c>
      <c r="B158" s="106" t="s">
        <v>26</v>
      </c>
      <c r="C158" s="95">
        <f>C159</f>
        <v>13337000</v>
      </c>
      <c r="D158" s="95">
        <f>D159</f>
        <v>0</v>
      </c>
      <c r="E158" s="96">
        <f t="shared" si="10"/>
        <v>0</v>
      </c>
    </row>
    <row r="159" spans="1:5" s="163" customFormat="1" ht="12.75" hidden="1">
      <c r="A159" s="104">
        <v>4225</v>
      </c>
      <c r="B159" s="112" t="s">
        <v>194</v>
      </c>
      <c r="C159" s="245">
        <v>13337000</v>
      </c>
      <c r="D159" s="137">
        <v>0</v>
      </c>
      <c r="E159" s="247">
        <f t="shared" si="10"/>
        <v>0</v>
      </c>
    </row>
    <row r="160" spans="1:5" s="164" customFormat="1" ht="12.75" hidden="1">
      <c r="A160" s="103">
        <v>428</v>
      </c>
      <c r="B160" s="95" t="s">
        <v>196</v>
      </c>
      <c r="C160" s="95">
        <f>C161</f>
        <v>0</v>
      </c>
      <c r="D160" s="95">
        <f>D161</f>
        <v>0</v>
      </c>
      <c r="E160" s="96" t="e">
        <f t="shared" si="10"/>
        <v>#DIV/0!</v>
      </c>
    </row>
    <row r="161" spans="1:5" s="163" customFormat="1" ht="12.75" hidden="1">
      <c r="A161" s="104">
        <v>4281</v>
      </c>
      <c r="B161" s="137" t="s">
        <v>196</v>
      </c>
      <c r="C161" s="137">
        <v>0</v>
      </c>
      <c r="D161" s="137">
        <v>0</v>
      </c>
      <c r="E161" s="96" t="e">
        <f t="shared" si="10"/>
        <v>#DIV/0!</v>
      </c>
    </row>
    <row r="162" spans="1:5" s="93" customFormat="1" ht="12.75">
      <c r="A162" s="104"/>
      <c r="B162" s="137"/>
      <c r="C162" s="137"/>
      <c r="D162" s="137"/>
      <c r="E162" s="96"/>
    </row>
    <row r="163" spans="1:5" s="163" customFormat="1" ht="25.5">
      <c r="A163" s="128" t="s">
        <v>221</v>
      </c>
      <c r="B163" s="123" t="s">
        <v>211</v>
      </c>
      <c r="C163" s="95">
        <f>C164+C177</f>
        <v>71653000</v>
      </c>
      <c r="D163" s="95">
        <f>D164+D177</f>
        <v>940324.44</v>
      </c>
      <c r="E163" s="96">
        <f t="shared" si="10"/>
        <v>1.3123308723989224</v>
      </c>
    </row>
    <row r="164" spans="1:5" s="163" customFormat="1" ht="12.75" hidden="1">
      <c r="A164" s="173">
        <v>3</v>
      </c>
      <c r="B164" s="102" t="s">
        <v>45</v>
      </c>
      <c r="C164" s="95">
        <f>C165+C171+C174</f>
        <v>8470000</v>
      </c>
      <c r="D164" s="95">
        <f>D165+D171+D174</f>
        <v>940324.44</v>
      </c>
      <c r="E164" s="96">
        <f t="shared" si="10"/>
        <v>11.101823376623376</v>
      </c>
    </row>
    <row r="165" spans="1:5" s="163" customFormat="1" ht="12.75">
      <c r="A165" s="173">
        <v>32</v>
      </c>
      <c r="B165" s="107" t="s">
        <v>4</v>
      </c>
      <c r="C165" s="95">
        <f>C166+C169</f>
        <v>8470000</v>
      </c>
      <c r="D165" s="95">
        <f>D166+D169</f>
        <v>940324.44</v>
      </c>
      <c r="E165" s="96">
        <f t="shared" si="10"/>
        <v>11.101823376623376</v>
      </c>
    </row>
    <row r="166" spans="1:5" s="163" customFormat="1" ht="12.75">
      <c r="A166" s="173">
        <v>323</v>
      </c>
      <c r="B166" s="110" t="s">
        <v>12</v>
      </c>
      <c r="C166" s="95">
        <f>C167+C168</f>
        <v>8470000</v>
      </c>
      <c r="D166" s="95">
        <f>D167+D168</f>
        <v>940324.44</v>
      </c>
      <c r="E166" s="96">
        <f t="shared" si="10"/>
        <v>11.101823376623376</v>
      </c>
    </row>
    <row r="167" spans="1:5" s="163" customFormat="1" ht="12.75">
      <c r="A167" s="175">
        <v>3233</v>
      </c>
      <c r="B167" s="112" t="s">
        <v>57</v>
      </c>
      <c r="C167" s="245">
        <v>1173000</v>
      </c>
      <c r="D167" s="137">
        <v>410563.16</v>
      </c>
      <c r="E167" s="247">
        <f t="shared" si="10"/>
        <v>35.00112190963341</v>
      </c>
    </row>
    <row r="168" spans="1:5" s="163" customFormat="1" ht="12.75">
      <c r="A168" s="104">
        <v>3237</v>
      </c>
      <c r="B168" s="119" t="s">
        <v>14</v>
      </c>
      <c r="C168" s="245">
        <v>7297000</v>
      </c>
      <c r="D168" s="137">
        <v>529761.28</v>
      </c>
      <c r="E168" s="247">
        <f t="shared" si="10"/>
        <v>7.259987392078937</v>
      </c>
    </row>
    <row r="169" spans="1:5" s="163" customFormat="1" ht="12.75" hidden="1">
      <c r="A169" s="103">
        <v>329</v>
      </c>
      <c r="B169" s="103" t="s">
        <v>62</v>
      </c>
      <c r="C169" s="95">
        <f>C170</f>
        <v>0</v>
      </c>
      <c r="D169" s="95">
        <f>D170</f>
        <v>0</v>
      </c>
      <c r="E169" s="96" t="e">
        <f t="shared" si="10"/>
        <v>#DIV/0!</v>
      </c>
    </row>
    <row r="170" spans="1:5" s="163" customFormat="1" ht="12.75" hidden="1">
      <c r="A170" s="104">
        <v>3299</v>
      </c>
      <c r="B170" s="112" t="s">
        <v>62</v>
      </c>
      <c r="C170" s="137">
        <v>0</v>
      </c>
      <c r="D170" s="137">
        <v>0</v>
      </c>
      <c r="E170" s="96" t="e">
        <f t="shared" si="10"/>
        <v>#DIV/0!</v>
      </c>
    </row>
    <row r="171" spans="1:5" s="163" customFormat="1" ht="12.75" hidden="1">
      <c r="A171" s="103">
        <v>34</v>
      </c>
      <c r="B171" s="107" t="s">
        <v>16</v>
      </c>
      <c r="C171" s="95">
        <f>C172</f>
        <v>0</v>
      </c>
      <c r="D171" s="95">
        <f>D172</f>
        <v>0</v>
      </c>
      <c r="E171" s="96" t="e">
        <f t="shared" si="10"/>
        <v>#DIV/0!</v>
      </c>
    </row>
    <row r="172" spans="1:5" s="163" customFormat="1" ht="12.75" hidden="1">
      <c r="A172" s="103">
        <v>343</v>
      </c>
      <c r="B172" s="103" t="s">
        <v>73</v>
      </c>
      <c r="C172" s="95">
        <f>C173</f>
        <v>0</v>
      </c>
      <c r="D172" s="95">
        <f>D173</f>
        <v>0</v>
      </c>
      <c r="E172" s="96" t="e">
        <f t="shared" si="10"/>
        <v>#DIV/0!</v>
      </c>
    </row>
    <row r="173" spans="1:5" s="163" customFormat="1" ht="12.75" hidden="1">
      <c r="A173" s="104">
        <v>3432</v>
      </c>
      <c r="B173" s="113" t="s">
        <v>180</v>
      </c>
      <c r="C173" s="137">
        <v>0</v>
      </c>
      <c r="D173" s="137">
        <v>0</v>
      </c>
      <c r="E173" s="96" t="e">
        <f t="shared" si="10"/>
        <v>#DIV/0!</v>
      </c>
    </row>
    <row r="174" spans="1:5" s="163" customFormat="1" ht="12.75" hidden="1">
      <c r="A174" s="173">
        <v>36</v>
      </c>
      <c r="B174" s="114" t="s">
        <v>67</v>
      </c>
      <c r="C174" s="95">
        <f>C175</f>
        <v>0</v>
      </c>
      <c r="D174" s="95">
        <f>D175</f>
        <v>0</v>
      </c>
      <c r="E174" s="96" t="e">
        <f t="shared" si="10"/>
        <v>#DIV/0!</v>
      </c>
    </row>
    <row r="175" spans="1:5" s="163" customFormat="1" ht="12.75" hidden="1">
      <c r="A175" s="173">
        <v>363</v>
      </c>
      <c r="B175" s="106" t="s">
        <v>163</v>
      </c>
      <c r="C175" s="95">
        <f>C176</f>
        <v>0</v>
      </c>
      <c r="D175" s="95">
        <f>D176</f>
        <v>0</v>
      </c>
      <c r="E175" s="96" t="e">
        <f t="shared" si="10"/>
        <v>#DIV/0!</v>
      </c>
    </row>
    <row r="176" spans="1:5" s="163" customFormat="1" ht="12.75" hidden="1">
      <c r="A176" s="104">
        <v>3632</v>
      </c>
      <c r="B176" s="119" t="s">
        <v>164</v>
      </c>
      <c r="C176" s="137">
        <v>0</v>
      </c>
      <c r="D176" s="137">
        <v>0</v>
      </c>
      <c r="E176" s="96" t="e">
        <f t="shared" si="10"/>
        <v>#DIV/0!</v>
      </c>
    </row>
    <row r="177" spans="1:5" s="163" customFormat="1" ht="12.75" hidden="1">
      <c r="A177" s="103">
        <v>4</v>
      </c>
      <c r="B177" s="102" t="s">
        <v>69</v>
      </c>
      <c r="C177" s="95">
        <f>C178</f>
        <v>63183000</v>
      </c>
      <c r="D177" s="95">
        <f>D178</f>
        <v>0</v>
      </c>
      <c r="E177" s="96">
        <f t="shared" si="10"/>
        <v>0</v>
      </c>
    </row>
    <row r="178" spans="1:5" s="163" customFormat="1" ht="12.75">
      <c r="A178" s="103">
        <v>42</v>
      </c>
      <c r="B178" s="110" t="s">
        <v>21</v>
      </c>
      <c r="C178" s="95">
        <f>C179+C181+C183</f>
        <v>63183000</v>
      </c>
      <c r="D178" s="95">
        <f>D179+D181+D183</f>
        <v>0</v>
      </c>
      <c r="E178" s="96">
        <f t="shared" si="10"/>
        <v>0</v>
      </c>
    </row>
    <row r="179" spans="1:5" s="164" customFormat="1" ht="12.75">
      <c r="A179" s="103">
        <v>421</v>
      </c>
      <c r="B179" s="106" t="s">
        <v>106</v>
      </c>
      <c r="C179" s="95">
        <f>C180</f>
        <v>50102000</v>
      </c>
      <c r="D179" s="95">
        <f>D180</f>
        <v>0</v>
      </c>
      <c r="E179" s="96">
        <f t="shared" si="10"/>
        <v>0</v>
      </c>
    </row>
    <row r="180" spans="1:5" s="163" customFormat="1" ht="12.75" hidden="1">
      <c r="A180" s="104">
        <v>4214</v>
      </c>
      <c r="B180" s="112" t="s">
        <v>212</v>
      </c>
      <c r="C180" s="245">
        <v>50102000</v>
      </c>
      <c r="D180" s="137">
        <v>0</v>
      </c>
      <c r="E180" s="247">
        <f t="shared" si="10"/>
        <v>0</v>
      </c>
    </row>
    <row r="181" spans="1:5" s="164" customFormat="1" ht="12.75">
      <c r="A181" s="103">
        <v>422</v>
      </c>
      <c r="B181" s="106" t="s">
        <v>26</v>
      </c>
      <c r="C181" s="95">
        <f>C182</f>
        <v>13081000</v>
      </c>
      <c r="D181" s="95">
        <f>D182</f>
        <v>0</v>
      </c>
      <c r="E181" s="96">
        <f t="shared" si="10"/>
        <v>0</v>
      </c>
    </row>
    <row r="182" spans="1:5" s="163" customFormat="1" ht="12.75" hidden="1">
      <c r="A182" s="104">
        <v>4225</v>
      </c>
      <c r="B182" s="112" t="s">
        <v>194</v>
      </c>
      <c r="C182" s="245">
        <v>13081000</v>
      </c>
      <c r="D182" s="137">
        <v>0</v>
      </c>
      <c r="E182" s="247">
        <f t="shared" si="10"/>
        <v>0</v>
      </c>
    </row>
    <row r="183" spans="1:5" s="163" customFormat="1" ht="12.75" hidden="1">
      <c r="A183" s="103">
        <v>428</v>
      </c>
      <c r="B183" s="95" t="s">
        <v>196</v>
      </c>
      <c r="C183" s="95">
        <f>C184</f>
        <v>0</v>
      </c>
      <c r="D183" s="95">
        <f>D184</f>
        <v>0</v>
      </c>
      <c r="E183" s="96" t="e">
        <f t="shared" si="10"/>
        <v>#DIV/0!</v>
      </c>
    </row>
    <row r="184" spans="1:5" s="163" customFormat="1" ht="12.75" hidden="1">
      <c r="A184" s="104">
        <v>4281</v>
      </c>
      <c r="B184" s="137" t="s">
        <v>196</v>
      </c>
      <c r="C184" s="137">
        <v>0</v>
      </c>
      <c r="D184" s="137">
        <v>0</v>
      </c>
      <c r="E184" s="96" t="e">
        <f t="shared" si="10"/>
        <v>#DIV/0!</v>
      </c>
    </row>
    <row r="185" spans="1:5" s="163" customFormat="1" ht="12.75">
      <c r="A185" s="104"/>
      <c r="B185" s="137"/>
      <c r="C185" s="137"/>
      <c r="D185" s="137"/>
      <c r="E185" s="96"/>
    </row>
    <row r="186" spans="1:5" s="163" customFormat="1" ht="25.5" hidden="1">
      <c r="A186" s="128" t="s">
        <v>222</v>
      </c>
      <c r="B186" s="123" t="s">
        <v>218</v>
      </c>
      <c r="C186" s="95">
        <f>C187+C200</f>
        <v>0</v>
      </c>
      <c r="D186" s="95">
        <f>D187+D200</f>
        <v>0</v>
      </c>
      <c r="E186" s="96">
        <v>0</v>
      </c>
    </row>
    <row r="187" spans="1:5" s="163" customFormat="1" ht="12.75" hidden="1">
      <c r="A187" s="173">
        <v>3</v>
      </c>
      <c r="B187" s="102" t="s">
        <v>45</v>
      </c>
      <c r="C187" s="95">
        <f>C188+C194+C197</f>
        <v>0</v>
      </c>
      <c r="D187" s="95">
        <f>D188+D194+D197</f>
        <v>0</v>
      </c>
      <c r="E187" s="96">
        <v>0</v>
      </c>
    </row>
    <row r="188" spans="1:5" s="163" customFormat="1" ht="12.75" hidden="1">
      <c r="A188" s="173">
        <v>32</v>
      </c>
      <c r="B188" s="107" t="s">
        <v>4</v>
      </c>
      <c r="C188" s="95">
        <f>C189+C192</f>
        <v>0</v>
      </c>
      <c r="D188" s="95">
        <f>D189+D192</f>
        <v>0</v>
      </c>
      <c r="E188" s="96">
        <v>0</v>
      </c>
    </row>
    <row r="189" spans="1:5" s="163" customFormat="1" ht="12.75" hidden="1">
      <c r="A189" s="173">
        <v>323</v>
      </c>
      <c r="B189" s="110" t="s">
        <v>12</v>
      </c>
      <c r="C189" s="95">
        <f>C190+C191</f>
        <v>0</v>
      </c>
      <c r="D189" s="95">
        <f>D190+D191</f>
        <v>0</v>
      </c>
      <c r="E189" s="96">
        <v>0</v>
      </c>
    </row>
    <row r="190" spans="1:5" s="163" customFormat="1" ht="12.75" hidden="1">
      <c r="A190" s="175">
        <v>3233</v>
      </c>
      <c r="B190" s="112" t="s">
        <v>57</v>
      </c>
      <c r="C190" s="137">
        <v>0</v>
      </c>
      <c r="D190" s="137">
        <v>0</v>
      </c>
      <c r="E190" s="208">
        <v>0</v>
      </c>
    </row>
    <row r="191" spans="1:5" s="163" customFormat="1" ht="12.75" hidden="1">
      <c r="A191" s="104">
        <v>3237</v>
      </c>
      <c r="B191" s="119" t="s">
        <v>14</v>
      </c>
      <c r="C191" s="137">
        <v>0</v>
      </c>
      <c r="D191" s="137">
        <v>0</v>
      </c>
      <c r="E191" s="208">
        <v>0</v>
      </c>
    </row>
    <row r="192" spans="1:5" s="163" customFormat="1" ht="12.75" hidden="1">
      <c r="A192" s="103">
        <v>329</v>
      </c>
      <c r="B192" s="103" t="s">
        <v>62</v>
      </c>
      <c r="C192" s="95">
        <f>C193</f>
        <v>0</v>
      </c>
      <c r="D192" s="95">
        <f>D193</f>
        <v>0</v>
      </c>
      <c r="E192" s="96" t="e">
        <f t="shared" si="10"/>
        <v>#DIV/0!</v>
      </c>
    </row>
    <row r="193" spans="1:5" s="163" customFormat="1" ht="12.75" hidden="1">
      <c r="A193" s="104">
        <v>3299</v>
      </c>
      <c r="B193" s="112" t="s">
        <v>62</v>
      </c>
      <c r="C193" s="137">
        <v>0</v>
      </c>
      <c r="D193" s="137">
        <v>0</v>
      </c>
      <c r="E193" s="96" t="e">
        <f t="shared" si="10"/>
        <v>#DIV/0!</v>
      </c>
    </row>
    <row r="194" spans="1:5" s="163" customFormat="1" ht="12.75" hidden="1">
      <c r="A194" s="103">
        <v>34</v>
      </c>
      <c r="B194" s="107" t="s">
        <v>16</v>
      </c>
      <c r="C194" s="95">
        <f>C195</f>
        <v>0</v>
      </c>
      <c r="D194" s="95">
        <f>D195</f>
        <v>0</v>
      </c>
      <c r="E194" s="96" t="e">
        <f t="shared" si="10"/>
        <v>#DIV/0!</v>
      </c>
    </row>
    <row r="195" spans="1:5" s="163" customFormat="1" ht="12.75" hidden="1">
      <c r="A195" s="103">
        <v>343</v>
      </c>
      <c r="B195" s="103" t="s">
        <v>73</v>
      </c>
      <c r="C195" s="95">
        <f>C196</f>
        <v>0</v>
      </c>
      <c r="D195" s="95">
        <f>D196</f>
        <v>0</v>
      </c>
      <c r="E195" s="96" t="e">
        <f t="shared" si="10"/>
        <v>#DIV/0!</v>
      </c>
    </row>
    <row r="196" spans="1:5" s="163" customFormat="1" ht="12.75" hidden="1">
      <c r="A196" s="104">
        <v>3432</v>
      </c>
      <c r="B196" s="113" t="s">
        <v>180</v>
      </c>
      <c r="C196" s="137">
        <v>0</v>
      </c>
      <c r="D196" s="137">
        <v>0</v>
      </c>
      <c r="E196" s="96" t="e">
        <f t="shared" si="10"/>
        <v>#DIV/0!</v>
      </c>
    </row>
    <row r="197" spans="1:5" s="163" customFormat="1" ht="12.75" hidden="1">
      <c r="A197" s="173">
        <v>36</v>
      </c>
      <c r="B197" s="114" t="s">
        <v>67</v>
      </c>
      <c r="C197" s="95">
        <f>C198</f>
        <v>0</v>
      </c>
      <c r="D197" s="95">
        <f>D198</f>
        <v>0</v>
      </c>
      <c r="E197" s="96" t="e">
        <f aca="true" t="shared" si="11" ref="E197:E257">D197/C197*100</f>
        <v>#DIV/0!</v>
      </c>
    </row>
    <row r="198" spans="1:5" s="163" customFormat="1" ht="12.75" hidden="1">
      <c r="A198" s="173">
        <v>363</v>
      </c>
      <c r="B198" s="106" t="s">
        <v>163</v>
      </c>
      <c r="C198" s="95">
        <f>C199</f>
        <v>0</v>
      </c>
      <c r="D198" s="95">
        <f>D199</f>
        <v>0</v>
      </c>
      <c r="E198" s="96" t="e">
        <f t="shared" si="11"/>
        <v>#DIV/0!</v>
      </c>
    </row>
    <row r="199" spans="1:5" s="163" customFormat="1" ht="12.75" hidden="1">
      <c r="A199" s="104">
        <v>3632</v>
      </c>
      <c r="B199" s="119" t="s">
        <v>164</v>
      </c>
      <c r="C199" s="137">
        <v>0</v>
      </c>
      <c r="D199" s="137">
        <v>0</v>
      </c>
      <c r="E199" s="96" t="e">
        <f t="shared" si="11"/>
        <v>#DIV/0!</v>
      </c>
    </row>
    <row r="200" spans="1:5" s="163" customFormat="1" ht="12.75" hidden="1">
      <c r="A200" s="103">
        <v>4</v>
      </c>
      <c r="B200" s="102" t="s">
        <v>69</v>
      </c>
      <c r="C200" s="95">
        <f>C201</f>
        <v>0</v>
      </c>
      <c r="D200" s="95">
        <f>D201</f>
        <v>0</v>
      </c>
      <c r="E200" s="96">
        <v>0</v>
      </c>
    </row>
    <row r="201" spans="1:5" s="163" customFormat="1" ht="12.75" hidden="1">
      <c r="A201" s="103">
        <v>42</v>
      </c>
      <c r="B201" s="110" t="s">
        <v>21</v>
      </c>
      <c r="C201" s="95">
        <f>C202+C204+C206</f>
        <v>0</v>
      </c>
      <c r="D201" s="95">
        <f>D202+D204+D206</f>
        <v>0</v>
      </c>
      <c r="E201" s="96">
        <v>0</v>
      </c>
    </row>
    <row r="202" spans="1:5" s="163" customFormat="1" ht="12.75" hidden="1">
      <c r="A202" s="103">
        <v>421</v>
      </c>
      <c r="B202" s="106" t="s">
        <v>106</v>
      </c>
      <c r="C202" s="95">
        <f>C203</f>
        <v>0</v>
      </c>
      <c r="D202" s="95">
        <f>D203</f>
        <v>0</v>
      </c>
      <c r="E202" s="96">
        <v>0</v>
      </c>
    </row>
    <row r="203" spans="1:5" s="163" customFormat="1" ht="12.75" hidden="1">
      <c r="A203" s="104">
        <v>4214</v>
      </c>
      <c r="B203" s="112" t="s">
        <v>212</v>
      </c>
      <c r="C203" s="137">
        <v>0</v>
      </c>
      <c r="D203" s="137">
        <v>0</v>
      </c>
      <c r="E203" s="208">
        <v>0</v>
      </c>
    </row>
    <row r="204" spans="1:5" s="163" customFormat="1" ht="12.75" hidden="1">
      <c r="A204" s="103">
        <v>422</v>
      </c>
      <c r="B204" s="106" t="s">
        <v>26</v>
      </c>
      <c r="C204" s="95">
        <f>C205</f>
        <v>0</v>
      </c>
      <c r="D204" s="95">
        <f>D205</f>
        <v>0</v>
      </c>
      <c r="E204" s="96">
        <v>0</v>
      </c>
    </row>
    <row r="205" spans="1:5" s="163" customFormat="1" ht="12.75" hidden="1">
      <c r="A205" s="104">
        <v>4225</v>
      </c>
      <c r="B205" s="112" t="s">
        <v>194</v>
      </c>
      <c r="C205" s="137">
        <v>0</v>
      </c>
      <c r="D205" s="137">
        <v>0</v>
      </c>
      <c r="E205" s="208">
        <v>0</v>
      </c>
    </row>
    <row r="206" spans="1:5" s="163" customFormat="1" ht="12.75" hidden="1">
      <c r="A206" s="103">
        <v>428</v>
      </c>
      <c r="B206" s="95" t="s">
        <v>196</v>
      </c>
      <c r="C206" s="95">
        <f>C207</f>
        <v>0</v>
      </c>
      <c r="D206" s="95">
        <f>D207</f>
        <v>0</v>
      </c>
      <c r="E206" s="96" t="e">
        <f t="shared" si="11"/>
        <v>#DIV/0!</v>
      </c>
    </row>
    <row r="207" spans="1:5" s="163" customFormat="1" ht="12.75" hidden="1">
      <c r="A207" s="104">
        <v>4281</v>
      </c>
      <c r="B207" s="137" t="s">
        <v>196</v>
      </c>
      <c r="C207" s="137">
        <v>0</v>
      </c>
      <c r="D207" s="137">
        <v>0</v>
      </c>
      <c r="E207" s="96" t="e">
        <f t="shared" si="11"/>
        <v>#DIV/0!</v>
      </c>
    </row>
    <row r="208" spans="1:5" s="163" customFormat="1" ht="12.75" hidden="1">
      <c r="A208" s="104"/>
      <c r="B208" s="137"/>
      <c r="C208" s="137"/>
      <c r="D208" s="137"/>
      <c r="E208" s="96">
        <v>0</v>
      </c>
    </row>
    <row r="209" spans="1:5" s="163" customFormat="1" ht="25.5" hidden="1">
      <c r="A209" s="128" t="s">
        <v>223</v>
      </c>
      <c r="B209" s="123" t="s">
        <v>219</v>
      </c>
      <c r="C209" s="95">
        <f>C210+C223</f>
        <v>0</v>
      </c>
      <c r="D209" s="95">
        <f>D210+D223</f>
        <v>0</v>
      </c>
      <c r="E209" s="96">
        <v>0</v>
      </c>
    </row>
    <row r="210" spans="1:5" s="163" customFormat="1" ht="12.75" hidden="1">
      <c r="A210" s="173">
        <v>3</v>
      </c>
      <c r="B210" s="102" t="s">
        <v>45</v>
      </c>
      <c r="C210" s="95">
        <f>C211+C217+C220</f>
        <v>0</v>
      </c>
      <c r="D210" s="95">
        <f>D211+D217+D220</f>
        <v>0</v>
      </c>
      <c r="E210" s="96">
        <v>0</v>
      </c>
    </row>
    <row r="211" spans="1:5" s="163" customFormat="1" ht="12.75" hidden="1">
      <c r="A211" s="173">
        <v>32</v>
      </c>
      <c r="B211" s="107" t="s">
        <v>4</v>
      </c>
      <c r="C211" s="95">
        <f>C212+C215</f>
        <v>0</v>
      </c>
      <c r="D211" s="95">
        <f>D212+D215</f>
        <v>0</v>
      </c>
      <c r="E211" s="96">
        <v>0</v>
      </c>
    </row>
    <row r="212" spans="1:5" s="163" customFormat="1" ht="12.75" hidden="1">
      <c r="A212" s="173">
        <v>323</v>
      </c>
      <c r="B212" s="110" t="s">
        <v>12</v>
      </c>
      <c r="C212" s="95">
        <f>C213+C214</f>
        <v>0</v>
      </c>
      <c r="D212" s="95">
        <f>D213+D214</f>
        <v>0</v>
      </c>
      <c r="E212" s="96">
        <v>0</v>
      </c>
    </row>
    <row r="213" spans="1:5" s="163" customFormat="1" ht="12.75" hidden="1">
      <c r="A213" s="175">
        <v>3233</v>
      </c>
      <c r="B213" s="112" t="s">
        <v>57</v>
      </c>
      <c r="C213" s="137">
        <v>0</v>
      </c>
      <c r="D213" s="137">
        <v>0</v>
      </c>
      <c r="E213" s="96" t="e">
        <f t="shared" si="11"/>
        <v>#DIV/0!</v>
      </c>
    </row>
    <row r="214" spans="1:5" s="163" customFormat="1" ht="12.75" hidden="1">
      <c r="A214" s="104">
        <v>3237</v>
      </c>
      <c r="B214" s="119" t="s">
        <v>14</v>
      </c>
      <c r="C214" s="137">
        <v>0</v>
      </c>
      <c r="D214" s="137">
        <v>0</v>
      </c>
      <c r="E214" s="208">
        <v>0</v>
      </c>
    </row>
    <row r="215" spans="1:5" s="163" customFormat="1" ht="12.75" hidden="1">
      <c r="A215" s="103">
        <v>329</v>
      </c>
      <c r="B215" s="103" t="s">
        <v>62</v>
      </c>
      <c r="C215" s="95">
        <f>C216</f>
        <v>0</v>
      </c>
      <c r="D215" s="95">
        <f>D216</f>
        <v>0</v>
      </c>
      <c r="E215" s="96" t="e">
        <f t="shared" si="11"/>
        <v>#DIV/0!</v>
      </c>
    </row>
    <row r="216" spans="1:5" s="163" customFormat="1" ht="12.75" hidden="1">
      <c r="A216" s="104">
        <v>3299</v>
      </c>
      <c r="B216" s="112" t="s">
        <v>62</v>
      </c>
      <c r="C216" s="137">
        <v>0</v>
      </c>
      <c r="D216" s="137">
        <v>0</v>
      </c>
      <c r="E216" s="96" t="e">
        <f t="shared" si="11"/>
        <v>#DIV/0!</v>
      </c>
    </row>
    <row r="217" spans="1:5" s="163" customFormat="1" ht="12.75" hidden="1">
      <c r="A217" s="103">
        <v>34</v>
      </c>
      <c r="B217" s="107" t="s">
        <v>16</v>
      </c>
      <c r="C217" s="95">
        <f>C218</f>
        <v>0</v>
      </c>
      <c r="D217" s="95">
        <f>D218</f>
        <v>0</v>
      </c>
      <c r="E217" s="96" t="e">
        <f t="shared" si="11"/>
        <v>#DIV/0!</v>
      </c>
    </row>
    <row r="218" spans="1:5" s="163" customFormat="1" ht="12.75" hidden="1">
      <c r="A218" s="103">
        <v>343</v>
      </c>
      <c r="B218" s="103" t="s">
        <v>73</v>
      </c>
      <c r="C218" s="95">
        <f>C219</f>
        <v>0</v>
      </c>
      <c r="D218" s="95">
        <f>D219</f>
        <v>0</v>
      </c>
      <c r="E218" s="96" t="e">
        <f t="shared" si="11"/>
        <v>#DIV/0!</v>
      </c>
    </row>
    <row r="219" spans="1:5" s="163" customFormat="1" ht="12.75" hidden="1">
      <c r="A219" s="104">
        <v>3432</v>
      </c>
      <c r="B219" s="113" t="s">
        <v>180</v>
      </c>
      <c r="C219" s="137">
        <v>0</v>
      </c>
      <c r="D219" s="137">
        <v>0</v>
      </c>
      <c r="E219" s="96" t="e">
        <f t="shared" si="11"/>
        <v>#DIV/0!</v>
      </c>
    </row>
    <row r="220" spans="1:5" s="163" customFormat="1" ht="12.75" hidden="1">
      <c r="A220" s="173">
        <v>36</v>
      </c>
      <c r="B220" s="114" t="s">
        <v>67</v>
      </c>
      <c r="C220" s="95">
        <f>C221</f>
        <v>0</v>
      </c>
      <c r="D220" s="95">
        <f>D221</f>
        <v>0</v>
      </c>
      <c r="E220" s="96" t="e">
        <f t="shared" si="11"/>
        <v>#DIV/0!</v>
      </c>
    </row>
    <row r="221" spans="1:5" s="163" customFormat="1" ht="12.75" hidden="1">
      <c r="A221" s="173">
        <v>363</v>
      </c>
      <c r="B221" s="106" t="s">
        <v>163</v>
      </c>
      <c r="C221" s="95">
        <f>C222</f>
        <v>0</v>
      </c>
      <c r="D221" s="95">
        <f>D222</f>
        <v>0</v>
      </c>
      <c r="E221" s="96" t="e">
        <f t="shared" si="11"/>
        <v>#DIV/0!</v>
      </c>
    </row>
    <row r="222" spans="1:5" s="163" customFormat="1" ht="12.75" hidden="1">
      <c r="A222" s="104">
        <v>3632</v>
      </c>
      <c r="B222" s="119" t="s">
        <v>164</v>
      </c>
      <c r="C222" s="137">
        <v>0</v>
      </c>
      <c r="D222" s="137">
        <v>0</v>
      </c>
      <c r="E222" s="96" t="e">
        <f t="shared" si="11"/>
        <v>#DIV/0!</v>
      </c>
    </row>
    <row r="223" spans="1:5" s="163" customFormat="1" ht="12.75" hidden="1">
      <c r="A223" s="103">
        <v>4</v>
      </c>
      <c r="B223" s="102" t="s">
        <v>69</v>
      </c>
      <c r="C223" s="95">
        <f>C224</f>
        <v>0</v>
      </c>
      <c r="D223" s="95">
        <f>D224</f>
        <v>0</v>
      </c>
      <c r="E223" s="96">
        <v>0</v>
      </c>
    </row>
    <row r="224" spans="1:5" s="163" customFormat="1" ht="12.75" hidden="1">
      <c r="A224" s="103">
        <v>42</v>
      </c>
      <c r="B224" s="110" t="s">
        <v>21</v>
      </c>
      <c r="C224" s="95">
        <f>C225+C227+C229</f>
        <v>0</v>
      </c>
      <c r="D224" s="95">
        <f>D225+D227+D229</f>
        <v>0</v>
      </c>
      <c r="E224" s="96">
        <v>0</v>
      </c>
    </row>
    <row r="225" spans="1:5" s="163" customFormat="1" ht="12.75" hidden="1">
      <c r="A225" s="103">
        <v>421</v>
      </c>
      <c r="B225" s="106" t="s">
        <v>106</v>
      </c>
      <c r="C225" s="95">
        <f>C226</f>
        <v>0</v>
      </c>
      <c r="D225" s="95">
        <f>D226</f>
        <v>0</v>
      </c>
      <c r="E225" s="96">
        <v>0</v>
      </c>
    </row>
    <row r="226" spans="1:5" s="163" customFormat="1" ht="12.75" hidden="1">
      <c r="A226" s="104">
        <v>4214</v>
      </c>
      <c r="B226" s="112" t="s">
        <v>212</v>
      </c>
      <c r="C226" s="137">
        <v>0</v>
      </c>
      <c r="D226" s="137">
        <v>0</v>
      </c>
      <c r="E226" s="208">
        <v>0</v>
      </c>
    </row>
    <row r="227" spans="1:5" s="163" customFormat="1" ht="12.75" hidden="1">
      <c r="A227" s="103">
        <v>422</v>
      </c>
      <c r="B227" s="106" t="s">
        <v>26</v>
      </c>
      <c r="C227" s="95">
        <f>C228</f>
        <v>0</v>
      </c>
      <c r="D227" s="95">
        <f>D228</f>
        <v>0</v>
      </c>
      <c r="E227" s="96">
        <v>0</v>
      </c>
    </row>
    <row r="228" spans="1:5" s="163" customFormat="1" ht="12.75" hidden="1">
      <c r="A228" s="104">
        <v>4225</v>
      </c>
      <c r="B228" s="112" t="s">
        <v>194</v>
      </c>
      <c r="C228" s="137">
        <v>0</v>
      </c>
      <c r="D228" s="137">
        <v>0</v>
      </c>
      <c r="E228" s="208">
        <v>0</v>
      </c>
    </row>
    <row r="229" spans="1:5" s="163" customFormat="1" ht="12.75" hidden="1">
      <c r="A229" s="103">
        <v>428</v>
      </c>
      <c r="B229" s="95" t="s">
        <v>196</v>
      </c>
      <c r="C229" s="95">
        <f>C230</f>
        <v>0</v>
      </c>
      <c r="D229" s="95">
        <f>D230</f>
        <v>0</v>
      </c>
      <c r="E229" s="96" t="e">
        <f t="shared" si="11"/>
        <v>#DIV/0!</v>
      </c>
    </row>
    <row r="230" spans="1:5" s="163" customFormat="1" ht="12.75" hidden="1">
      <c r="A230" s="104">
        <v>4281</v>
      </c>
      <c r="B230" s="137" t="s">
        <v>196</v>
      </c>
      <c r="C230" s="137">
        <v>0</v>
      </c>
      <c r="D230" s="137">
        <v>0</v>
      </c>
      <c r="E230" s="96" t="e">
        <f t="shared" si="11"/>
        <v>#DIV/0!</v>
      </c>
    </row>
    <row r="231" spans="1:5" s="163" customFormat="1" ht="12.75" hidden="1">
      <c r="A231" s="104"/>
      <c r="B231" s="137"/>
      <c r="C231" s="137"/>
      <c r="D231" s="137"/>
      <c r="E231" s="96">
        <v>0</v>
      </c>
    </row>
    <row r="232" spans="1:5" s="164" customFormat="1" ht="25.5">
      <c r="A232" s="128" t="s">
        <v>118</v>
      </c>
      <c r="B232" s="123" t="s">
        <v>136</v>
      </c>
      <c r="C232" s="95">
        <f>C233+C237</f>
        <v>5050000</v>
      </c>
      <c r="D232" s="95">
        <f>D233+D237</f>
        <v>2974538.36</v>
      </c>
      <c r="E232" s="96">
        <f t="shared" si="11"/>
        <v>58.9017497029703</v>
      </c>
    </row>
    <row r="233" spans="1:5" s="164" customFormat="1" ht="12.75" hidden="1">
      <c r="A233" s="173">
        <v>3</v>
      </c>
      <c r="B233" s="102" t="s">
        <v>45</v>
      </c>
      <c r="C233" s="95">
        <f aca="true" t="shared" si="12" ref="C233:D235">C234</f>
        <v>550000</v>
      </c>
      <c r="D233" s="95">
        <f t="shared" si="12"/>
        <v>0</v>
      </c>
      <c r="E233" s="96">
        <f t="shared" si="11"/>
        <v>0</v>
      </c>
    </row>
    <row r="234" spans="1:5" s="164" customFormat="1" ht="12.75">
      <c r="A234" s="173">
        <v>36</v>
      </c>
      <c r="B234" s="114" t="s">
        <v>67</v>
      </c>
      <c r="C234" s="95">
        <f t="shared" si="12"/>
        <v>550000</v>
      </c>
      <c r="D234" s="95">
        <f t="shared" si="12"/>
        <v>0</v>
      </c>
      <c r="E234" s="96">
        <f t="shared" si="11"/>
        <v>0</v>
      </c>
    </row>
    <row r="235" spans="1:5" s="164" customFormat="1" ht="12.75">
      <c r="A235" s="173">
        <v>363</v>
      </c>
      <c r="B235" s="106" t="s">
        <v>163</v>
      </c>
      <c r="C235" s="95">
        <f t="shared" si="12"/>
        <v>550000</v>
      </c>
      <c r="D235" s="95">
        <f t="shared" si="12"/>
        <v>0</v>
      </c>
      <c r="E235" s="96">
        <f t="shared" si="11"/>
        <v>0</v>
      </c>
    </row>
    <row r="236" spans="1:5" s="163" customFormat="1" ht="12.75" hidden="1">
      <c r="A236" s="104">
        <v>3632</v>
      </c>
      <c r="B236" s="119" t="s">
        <v>164</v>
      </c>
      <c r="C236" s="245">
        <v>550000</v>
      </c>
      <c r="D236" s="137">
        <v>0</v>
      </c>
      <c r="E236" s="208">
        <f t="shared" si="11"/>
        <v>0</v>
      </c>
    </row>
    <row r="237" spans="1:5" s="164" customFormat="1" ht="12.75" hidden="1">
      <c r="A237" s="131">
        <v>5</v>
      </c>
      <c r="B237" s="121" t="s">
        <v>32</v>
      </c>
      <c r="C237" s="95">
        <f>C238</f>
        <v>4500000</v>
      </c>
      <c r="D237" s="95">
        <f>D238</f>
        <v>2974538.36</v>
      </c>
      <c r="E237" s="96">
        <f t="shared" si="11"/>
        <v>66.10085244444444</v>
      </c>
    </row>
    <row r="238" spans="1:5" s="164" customFormat="1" ht="12.75">
      <c r="A238" s="131">
        <v>51</v>
      </c>
      <c r="B238" s="120" t="s">
        <v>33</v>
      </c>
      <c r="C238" s="95">
        <f>C239</f>
        <v>4500000</v>
      </c>
      <c r="D238" s="95">
        <f>D239</f>
        <v>2974538.36</v>
      </c>
      <c r="E238" s="96">
        <f t="shared" si="11"/>
        <v>66.10085244444444</v>
      </c>
    </row>
    <row r="239" spans="1:5" s="164" customFormat="1" ht="25.5">
      <c r="A239" s="131">
        <v>516</v>
      </c>
      <c r="B239" s="125" t="s">
        <v>169</v>
      </c>
      <c r="C239" s="95">
        <f>C240+C241</f>
        <v>4500000</v>
      </c>
      <c r="D239" s="95">
        <f>D240+D241</f>
        <v>2974538.36</v>
      </c>
      <c r="E239" s="96">
        <f t="shared" si="11"/>
        <v>66.10085244444444</v>
      </c>
    </row>
    <row r="240" spans="1:5" s="163" customFormat="1" ht="25.5" hidden="1">
      <c r="A240" s="104">
        <v>5161</v>
      </c>
      <c r="B240" s="126" t="s">
        <v>99</v>
      </c>
      <c r="C240" s="137">
        <v>0</v>
      </c>
      <c r="D240" s="137">
        <v>0</v>
      </c>
      <c r="E240" s="208">
        <v>0</v>
      </c>
    </row>
    <row r="241" spans="1:5" s="163" customFormat="1" ht="12.75">
      <c r="A241" s="104">
        <v>5163</v>
      </c>
      <c r="B241" s="127" t="s">
        <v>170</v>
      </c>
      <c r="C241" s="245">
        <v>4500000</v>
      </c>
      <c r="D241" s="137">
        <v>2974538.36</v>
      </c>
      <c r="E241" s="247">
        <f t="shared" si="11"/>
        <v>66.10085244444444</v>
      </c>
    </row>
    <row r="242" spans="1:5" s="93" customFormat="1" ht="12.75">
      <c r="A242" s="104"/>
      <c r="B242" s="119"/>
      <c r="C242" s="137"/>
      <c r="D242" s="137"/>
      <c r="E242" s="96"/>
    </row>
    <row r="243" spans="1:5" s="164" customFormat="1" ht="25.5">
      <c r="A243" s="128" t="s">
        <v>119</v>
      </c>
      <c r="B243" s="123" t="s">
        <v>137</v>
      </c>
      <c r="C243" s="95">
        <f>C244+C262</f>
        <v>66850000</v>
      </c>
      <c r="D243" s="95">
        <f>D244+D262</f>
        <v>29642863.54</v>
      </c>
      <c r="E243" s="96">
        <f t="shared" si="11"/>
        <v>44.34235383694839</v>
      </c>
    </row>
    <row r="244" spans="1:5" s="164" customFormat="1" ht="12.75" hidden="1">
      <c r="A244" s="173">
        <v>3</v>
      </c>
      <c r="B244" s="102" t="s">
        <v>45</v>
      </c>
      <c r="C244" s="95">
        <f>C245+C251+C256+C259</f>
        <v>61850000</v>
      </c>
      <c r="D244" s="95">
        <f>D245+D251+D256+D259</f>
        <v>29642863.54</v>
      </c>
      <c r="E244" s="96">
        <f t="shared" si="11"/>
        <v>47.92702270008084</v>
      </c>
    </row>
    <row r="245" spans="1:5" s="164" customFormat="1" ht="12.75">
      <c r="A245" s="128">
        <v>32</v>
      </c>
      <c r="B245" s="107" t="s">
        <v>4</v>
      </c>
      <c r="C245" s="95">
        <f>C246+C249</f>
        <v>60000000</v>
      </c>
      <c r="D245" s="95">
        <f>D246+D249</f>
        <v>28924497.98</v>
      </c>
      <c r="E245" s="96">
        <f t="shared" si="11"/>
        <v>48.207496633333335</v>
      </c>
    </row>
    <row r="246" spans="1:5" s="164" customFormat="1" ht="12.75" hidden="1">
      <c r="A246" s="131">
        <v>323</v>
      </c>
      <c r="B246" s="110" t="s">
        <v>12</v>
      </c>
      <c r="C246" s="95">
        <f>C247+C248</f>
        <v>0</v>
      </c>
      <c r="D246" s="95">
        <f>D247+D248</f>
        <v>0</v>
      </c>
      <c r="E246" s="96">
        <v>0</v>
      </c>
    </row>
    <row r="247" spans="1:5" s="163" customFormat="1" ht="12.75" hidden="1">
      <c r="A247" s="104">
        <v>3237</v>
      </c>
      <c r="B247" s="119" t="s">
        <v>14</v>
      </c>
      <c r="C247" s="137">
        <v>0</v>
      </c>
      <c r="D247" s="137">
        <v>0</v>
      </c>
      <c r="E247" s="208">
        <v>0</v>
      </c>
    </row>
    <row r="248" spans="1:5" s="163" customFormat="1" ht="12.75" hidden="1">
      <c r="A248" s="104">
        <v>3239</v>
      </c>
      <c r="B248" s="119" t="s">
        <v>61</v>
      </c>
      <c r="C248" s="137">
        <v>0</v>
      </c>
      <c r="D248" s="137">
        <v>0</v>
      </c>
      <c r="E248" s="96" t="e">
        <f t="shared" si="11"/>
        <v>#DIV/0!</v>
      </c>
    </row>
    <row r="249" spans="1:5" s="164" customFormat="1" ht="12.75">
      <c r="A249" s="131">
        <v>329</v>
      </c>
      <c r="B249" s="103" t="s">
        <v>62</v>
      </c>
      <c r="C249" s="95">
        <f>C250</f>
        <v>60000000</v>
      </c>
      <c r="D249" s="95">
        <f>D250</f>
        <v>28924497.98</v>
      </c>
      <c r="E249" s="96">
        <f t="shared" si="11"/>
        <v>48.207496633333335</v>
      </c>
    </row>
    <row r="250" spans="1:5" s="163" customFormat="1" ht="12.75">
      <c r="A250" s="104">
        <v>3299</v>
      </c>
      <c r="B250" s="104" t="s">
        <v>62</v>
      </c>
      <c r="C250" s="273">
        <v>60000000</v>
      </c>
      <c r="D250" s="98">
        <v>28924497.98</v>
      </c>
      <c r="E250" s="247">
        <f t="shared" si="11"/>
        <v>48.207496633333335</v>
      </c>
    </row>
    <row r="251" spans="1:5" s="164" customFormat="1" ht="12.75" hidden="1">
      <c r="A251" s="131">
        <v>35</v>
      </c>
      <c r="B251" s="107" t="s">
        <v>17</v>
      </c>
      <c r="C251" s="95">
        <f>C252+C254</f>
        <v>0</v>
      </c>
      <c r="D251" s="95">
        <f>D252+D254</f>
        <v>0</v>
      </c>
      <c r="E251" s="96">
        <v>0</v>
      </c>
    </row>
    <row r="252" spans="1:5" s="164" customFormat="1" ht="12.75" hidden="1">
      <c r="A252" s="131">
        <v>351</v>
      </c>
      <c r="B252" s="107" t="s">
        <v>0</v>
      </c>
      <c r="C252" s="95">
        <f>C253</f>
        <v>0</v>
      </c>
      <c r="D252" s="95">
        <f>D253</f>
        <v>0</v>
      </c>
      <c r="E252" s="96">
        <v>0</v>
      </c>
    </row>
    <row r="253" spans="1:5" s="163" customFormat="1" ht="12.75" hidden="1">
      <c r="A253" s="104">
        <v>3512</v>
      </c>
      <c r="B253" s="119" t="s">
        <v>0</v>
      </c>
      <c r="C253" s="137">
        <v>0</v>
      </c>
      <c r="D253" s="137">
        <v>0</v>
      </c>
      <c r="E253" s="208">
        <v>0</v>
      </c>
    </row>
    <row r="254" spans="1:5" s="164" customFormat="1" ht="25.5" hidden="1">
      <c r="A254" s="131">
        <v>352</v>
      </c>
      <c r="B254" s="168" t="s">
        <v>181</v>
      </c>
      <c r="C254" s="95">
        <f>C255</f>
        <v>0</v>
      </c>
      <c r="D254" s="95">
        <f>D255</f>
        <v>0</v>
      </c>
      <c r="E254" s="96" t="e">
        <f t="shared" si="11"/>
        <v>#DIV/0!</v>
      </c>
    </row>
    <row r="255" spans="1:5" s="163" customFormat="1" ht="12.75" hidden="1">
      <c r="A255" s="104">
        <v>3522</v>
      </c>
      <c r="B255" s="124" t="s">
        <v>2</v>
      </c>
      <c r="C255" s="98">
        <v>0</v>
      </c>
      <c r="D255" s="98">
        <v>0</v>
      </c>
      <c r="E255" s="96" t="e">
        <f t="shared" si="11"/>
        <v>#DIV/0!</v>
      </c>
    </row>
    <row r="256" spans="1:5" s="164" customFormat="1" ht="12.75">
      <c r="A256" s="131">
        <v>36</v>
      </c>
      <c r="B256" s="114" t="s">
        <v>67</v>
      </c>
      <c r="C256" s="95">
        <f>C257</f>
        <v>1700000</v>
      </c>
      <c r="D256" s="95">
        <f>D257</f>
        <v>718365.56</v>
      </c>
      <c r="E256" s="96">
        <f t="shared" si="11"/>
        <v>42.256797647058825</v>
      </c>
    </row>
    <row r="257" spans="1:5" s="164" customFormat="1" ht="12.75">
      <c r="A257" s="131">
        <v>363</v>
      </c>
      <c r="B257" s="106" t="s">
        <v>163</v>
      </c>
      <c r="C257" s="95">
        <f>C258</f>
        <v>1700000</v>
      </c>
      <c r="D257" s="95">
        <f>D258</f>
        <v>718365.56</v>
      </c>
      <c r="E257" s="96">
        <f t="shared" si="11"/>
        <v>42.256797647058825</v>
      </c>
    </row>
    <row r="258" spans="1:5" s="163" customFormat="1" ht="12.75" customHeight="1">
      <c r="A258" s="104">
        <v>3632</v>
      </c>
      <c r="B258" s="119" t="s">
        <v>164</v>
      </c>
      <c r="C258" s="273">
        <v>1700000</v>
      </c>
      <c r="D258" s="98">
        <v>718365.56</v>
      </c>
      <c r="E258" s="247">
        <f aca="true" t="shared" si="13" ref="E258:E316">D258/C258*100</f>
        <v>42.256797647058825</v>
      </c>
    </row>
    <row r="259" spans="1:5" s="164" customFormat="1" ht="12.75" customHeight="1">
      <c r="A259" s="131">
        <v>38</v>
      </c>
      <c r="B259" s="115" t="s">
        <v>68</v>
      </c>
      <c r="C259" s="95">
        <f>C260</f>
        <v>150000</v>
      </c>
      <c r="D259" s="95">
        <f>D260</f>
        <v>0</v>
      </c>
      <c r="E259" s="96">
        <f t="shared" si="13"/>
        <v>0</v>
      </c>
    </row>
    <row r="260" spans="1:5" s="164" customFormat="1" ht="12.75" customHeight="1">
      <c r="A260" s="131">
        <v>381</v>
      </c>
      <c r="B260" s="115" t="s">
        <v>44</v>
      </c>
      <c r="C260" s="95">
        <f>C261</f>
        <v>150000</v>
      </c>
      <c r="D260" s="95">
        <f>D261</f>
        <v>0</v>
      </c>
      <c r="E260" s="96">
        <f t="shared" si="13"/>
        <v>0</v>
      </c>
    </row>
    <row r="261" spans="1:5" s="163" customFormat="1" ht="12.75" hidden="1">
      <c r="A261" s="104">
        <v>3811</v>
      </c>
      <c r="B261" s="113" t="s">
        <v>20</v>
      </c>
      <c r="C261" s="273">
        <v>150000</v>
      </c>
      <c r="D261" s="98">
        <v>0</v>
      </c>
      <c r="E261" s="247">
        <f t="shared" si="13"/>
        <v>0</v>
      </c>
    </row>
    <row r="262" spans="1:5" s="164" customFormat="1" ht="12.75" hidden="1">
      <c r="A262" s="131">
        <v>5</v>
      </c>
      <c r="B262" s="121" t="s">
        <v>32</v>
      </c>
      <c r="C262" s="95">
        <f aca="true" t="shared" si="14" ref="C262:D264">C263</f>
        <v>5000000</v>
      </c>
      <c r="D262" s="95">
        <f t="shared" si="14"/>
        <v>0</v>
      </c>
      <c r="E262" s="96">
        <f t="shared" si="13"/>
        <v>0</v>
      </c>
    </row>
    <row r="263" spans="1:5" s="164" customFormat="1" ht="12.75">
      <c r="A263" s="131">
        <v>51</v>
      </c>
      <c r="B263" s="120" t="s">
        <v>33</v>
      </c>
      <c r="C263" s="95">
        <f t="shared" si="14"/>
        <v>5000000</v>
      </c>
      <c r="D263" s="95">
        <f t="shared" si="14"/>
        <v>0</v>
      </c>
      <c r="E263" s="96">
        <f t="shared" si="13"/>
        <v>0</v>
      </c>
    </row>
    <row r="264" spans="1:5" s="164" customFormat="1" ht="12.75">
      <c r="A264" s="131">
        <v>514</v>
      </c>
      <c r="B264" s="125" t="s">
        <v>111</v>
      </c>
      <c r="C264" s="95">
        <f t="shared" si="14"/>
        <v>5000000</v>
      </c>
      <c r="D264" s="95">
        <f t="shared" si="14"/>
        <v>0</v>
      </c>
      <c r="E264" s="96">
        <f t="shared" si="13"/>
        <v>0</v>
      </c>
    </row>
    <row r="265" spans="1:5" s="163" customFormat="1" ht="12.75" hidden="1">
      <c r="A265" s="104">
        <v>5141</v>
      </c>
      <c r="B265" s="126" t="s">
        <v>110</v>
      </c>
      <c r="C265" s="245">
        <v>5000000</v>
      </c>
      <c r="D265" s="137">
        <v>0</v>
      </c>
      <c r="E265" s="208">
        <f t="shared" si="13"/>
        <v>0</v>
      </c>
    </row>
    <row r="266" spans="1:5" s="93" customFormat="1" ht="12.75">
      <c r="A266" s="104"/>
      <c r="B266" s="126"/>
      <c r="C266" s="137"/>
      <c r="D266" s="137"/>
      <c r="E266" s="96"/>
    </row>
    <row r="267" spans="1:5" s="164" customFormat="1" ht="25.5">
      <c r="A267" s="128" t="s">
        <v>224</v>
      </c>
      <c r="B267" s="123" t="s">
        <v>209</v>
      </c>
      <c r="C267" s="95">
        <f aca="true" t="shared" si="15" ref="C267:D270">C268</f>
        <v>19163000</v>
      </c>
      <c r="D267" s="95">
        <f t="shared" si="15"/>
        <v>9581250</v>
      </c>
      <c r="E267" s="96">
        <f t="shared" si="13"/>
        <v>49.998695402598756</v>
      </c>
    </row>
    <row r="268" spans="1:5" s="164" customFormat="1" ht="12.75" hidden="1">
      <c r="A268" s="173">
        <v>3</v>
      </c>
      <c r="B268" s="102" t="s">
        <v>45</v>
      </c>
      <c r="C268" s="95">
        <f t="shared" si="15"/>
        <v>19163000</v>
      </c>
      <c r="D268" s="95">
        <f t="shared" si="15"/>
        <v>9581250</v>
      </c>
      <c r="E268" s="96">
        <f t="shared" si="13"/>
        <v>49.998695402598756</v>
      </c>
    </row>
    <row r="269" spans="1:5" s="164" customFormat="1" ht="12.75">
      <c r="A269" s="173">
        <v>32</v>
      </c>
      <c r="B269" s="107" t="s">
        <v>4</v>
      </c>
      <c r="C269" s="95">
        <f t="shared" si="15"/>
        <v>19163000</v>
      </c>
      <c r="D269" s="95">
        <f t="shared" si="15"/>
        <v>9581250</v>
      </c>
      <c r="E269" s="96">
        <f t="shared" si="13"/>
        <v>49.998695402598756</v>
      </c>
    </row>
    <row r="270" spans="1:5" s="164" customFormat="1" ht="12.75">
      <c r="A270" s="131">
        <v>329</v>
      </c>
      <c r="B270" s="103" t="s">
        <v>62</v>
      </c>
      <c r="C270" s="95">
        <f t="shared" si="15"/>
        <v>19163000</v>
      </c>
      <c r="D270" s="95">
        <f t="shared" si="15"/>
        <v>9581250</v>
      </c>
      <c r="E270" s="96">
        <f t="shared" si="13"/>
        <v>49.998695402598756</v>
      </c>
    </row>
    <row r="271" spans="1:5" s="163" customFormat="1" ht="12.75">
      <c r="A271" s="104">
        <v>3299</v>
      </c>
      <c r="B271" s="104" t="s">
        <v>62</v>
      </c>
      <c r="C271" s="273">
        <v>19163000</v>
      </c>
      <c r="D271" s="98">
        <v>9581250</v>
      </c>
      <c r="E271" s="247">
        <f t="shared" si="13"/>
        <v>49.998695402598756</v>
      </c>
    </row>
    <row r="272" spans="1:5" s="163" customFormat="1" ht="12.75">
      <c r="A272" s="104"/>
      <c r="B272" s="119"/>
      <c r="C272" s="137"/>
      <c r="D272" s="137"/>
      <c r="E272" s="96"/>
    </row>
    <row r="273" spans="1:5" s="163" customFormat="1" ht="12.75">
      <c r="A273" s="104"/>
      <c r="B273" s="119"/>
      <c r="C273" s="137"/>
      <c r="D273" s="137"/>
      <c r="E273" s="96"/>
    </row>
    <row r="274" spans="1:5" s="164" customFormat="1" ht="25.5">
      <c r="A274" s="128" t="s">
        <v>120</v>
      </c>
      <c r="B274" s="123" t="s">
        <v>138</v>
      </c>
      <c r="C274" s="95">
        <f>C275+C287</f>
        <v>3234000</v>
      </c>
      <c r="D274" s="95">
        <f>D275+D287</f>
        <v>105465.2</v>
      </c>
      <c r="E274" s="96">
        <f t="shared" si="13"/>
        <v>3.2611379097093387</v>
      </c>
    </row>
    <row r="275" spans="1:5" s="164" customFormat="1" ht="12.75" hidden="1">
      <c r="A275" s="173">
        <v>3</v>
      </c>
      <c r="B275" s="102" t="s">
        <v>45</v>
      </c>
      <c r="C275" s="95">
        <f>C276+C279+C282</f>
        <v>3234000</v>
      </c>
      <c r="D275" s="95">
        <f>D276+D279+D282</f>
        <v>105465.2</v>
      </c>
      <c r="E275" s="96">
        <f t="shared" si="13"/>
        <v>3.2611379097093387</v>
      </c>
    </row>
    <row r="276" spans="1:5" s="164" customFormat="1" ht="12.75" customHeight="1" hidden="1">
      <c r="A276" s="131">
        <v>35</v>
      </c>
      <c r="B276" s="107" t="s">
        <v>17</v>
      </c>
      <c r="C276" s="95">
        <f>C277</f>
        <v>0</v>
      </c>
      <c r="D276" s="95">
        <f>D277</f>
        <v>0</v>
      </c>
      <c r="E276" s="96" t="e">
        <f t="shared" si="13"/>
        <v>#DIV/0!</v>
      </c>
    </row>
    <row r="277" spans="1:5" s="164" customFormat="1" ht="12.75" customHeight="1" hidden="1">
      <c r="A277" s="131">
        <v>352</v>
      </c>
      <c r="B277" s="168" t="s">
        <v>181</v>
      </c>
      <c r="C277" s="95">
        <f>C278</f>
        <v>0</v>
      </c>
      <c r="D277" s="95">
        <f>D278</f>
        <v>0</v>
      </c>
      <c r="E277" s="96" t="e">
        <f t="shared" si="13"/>
        <v>#DIV/0!</v>
      </c>
    </row>
    <row r="278" spans="1:5" s="163" customFormat="1" ht="12.75" customHeight="1" hidden="1">
      <c r="A278" s="104">
        <v>3522</v>
      </c>
      <c r="B278" s="124" t="s">
        <v>2</v>
      </c>
      <c r="C278" s="137">
        <v>0</v>
      </c>
      <c r="D278" s="137">
        <v>0</v>
      </c>
      <c r="E278" s="96" t="e">
        <f t="shared" si="13"/>
        <v>#DIV/0!</v>
      </c>
    </row>
    <row r="279" spans="1:5" s="164" customFormat="1" ht="12.75">
      <c r="A279" s="131">
        <v>36</v>
      </c>
      <c r="B279" s="114" t="s">
        <v>67</v>
      </c>
      <c r="C279" s="95">
        <f>C280</f>
        <v>3027000</v>
      </c>
      <c r="D279" s="95">
        <f>D280</f>
        <v>89350</v>
      </c>
      <c r="E279" s="96">
        <f t="shared" si="13"/>
        <v>2.951767426494879</v>
      </c>
    </row>
    <row r="280" spans="1:5" s="163" customFormat="1" ht="12.75">
      <c r="A280" s="131">
        <v>363</v>
      </c>
      <c r="B280" s="106" t="s">
        <v>163</v>
      </c>
      <c r="C280" s="95">
        <f>C281</f>
        <v>3027000</v>
      </c>
      <c r="D280" s="95">
        <f>D281</f>
        <v>89350</v>
      </c>
      <c r="E280" s="96">
        <f t="shared" si="13"/>
        <v>2.951767426494879</v>
      </c>
    </row>
    <row r="281" spans="1:5" s="163" customFormat="1" ht="12.75">
      <c r="A281" s="104">
        <v>3632</v>
      </c>
      <c r="B281" s="104" t="s">
        <v>164</v>
      </c>
      <c r="C281" s="276">
        <v>3027000</v>
      </c>
      <c r="D281" s="277">
        <v>89350</v>
      </c>
      <c r="E281" s="247">
        <f t="shared" si="13"/>
        <v>2.951767426494879</v>
      </c>
    </row>
    <row r="282" spans="1:5" s="164" customFormat="1" ht="12.75">
      <c r="A282" s="131">
        <v>38</v>
      </c>
      <c r="B282" s="115" t="s">
        <v>68</v>
      </c>
      <c r="C282" s="278">
        <f>C283+C285</f>
        <v>207000</v>
      </c>
      <c r="D282" s="278">
        <f>D283+D285</f>
        <v>16115.2</v>
      </c>
      <c r="E282" s="96">
        <f t="shared" si="13"/>
        <v>7.78512077294686</v>
      </c>
    </row>
    <row r="283" spans="1:5" s="164" customFormat="1" ht="12.75">
      <c r="A283" s="131">
        <v>381</v>
      </c>
      <c r="B283" s="115" t="s">
        <v>44</v>
      </c>
      <c r="C283" s="278">
        <f>C284</f>
        <v>207000</v>
      </c>
      <c r="D283" s="278">
        <f>D284</f>
        <v>16115.2</v>
      </c>
      <c r="E283" s="96">
        <f t="shared" si="13"/>
        <v>7.78512077294686</v>
      </c>
    </row>
    <row r="284" spans="1:5" s="163" customFormat="1" ht="12.75">
      <c r="A284" s="104">
        <v>3811</v>
      </c>
      <c r="B284" s="113" t="s">
        <v>20</v>
      </c>
      <c r="C284" s="276">
        <v>207000</v>
      </c>
      <c r="D284" s="277">
        <v>16115.2</v>
      </c>
      <c r="E284" s="247">
        <f t="shared" si="13"/>
        <v>7.78512077294686</v>
      </c>
    </row>
    <row r="285" spans="1:5" s="163" customFormat="1" ht="12.75" hidden="1">
      <c r="A285" s="131">
        <v>386</v>
      </c>
      <c r="B285" s="115" t="s">
        <v>165</v>
      </c>
      <c r="C285" s="278">
        <f>C286</f>
        <v>0</v>
      </c>
      <c r="D285" s="278">
        <f>D286</f>
        <v>0</v>
      </c>
      <c r="E285" s="96" t="e">
        <f t="shared" si="13"/>
        <v>#DIV/0!</v>
      </c>
    </row>
    <row r="286" spans="1:5" s="163" customFormat="1" ht="25.5" hidden="1">
      <c r="A286" s="176">
        <v>3861</v>
      </c>
      <c r="B286" s="127" t="s">
        <v>171</v>
      </c>
      <c r="C286" s="137">
        <v>0</v>
      </c>
      <c r="D286" s="137">
        <v>0</v>
      </c>
      <c r="E286" s="96" t="e">
        <f t="shared" si="13"/>
        <v>#DIV/0!</v>
      </c>
    </row>
    <row r="287" spans="1:5" s="164" customFormat="1" ht="12.75" hidden="1">
      <c r="A287" s="131">
        <v>5</v>
      </c>
      <c r="B287" s="121" t="s">
        <v>32</v>
      </c>
      <c r="C287" s="95">
        <f aca="true" t="shared" si="16" ref="C287:D289">C288</f>
        <v>0</v>
      </c>
      <c r="D287" s="95">
        <f t="shared" si="16"/>
        <v>0</v>
      </c>
      <c r="E287" s="96">
        <v>0</v>
      </c>
    </row>
    <row r="288" spans="1:5" s="164" customFormat="1" ht="12.75" hidden="1">
      <c r="A288" s="131">
        <v>51</v>
      </c>
      <c r="B288" s="120" t="s">
        <v>33</v>
      </c>
      <c r="C288" s="95">
        <f t="shared" si="16"/>
        <v>0</v>
      </c>
      <c r="D288" s="95">
        <f t="shared" si="16"/>
        <v>0</v>
      </c>
      <c r="E288" s="96">
        <v>0</v>
      </c>
    </row>
    <row r="289" spans="1:5" s="164" customFormat="1" ht="12.75" customHeight="1" hidden="1">
      <c r="A289" s="131">
        <v>516</v>
      </c>
      <c r="B289" s="125" t="s">
        <v>169</v>
      </c>
      <c r="C289" s="95">
        <f t="shared" si="16"/>
        <v>0</v>
      </c>
      <c r="D289" s="95">
        <f t="shared" si="16"/>
        <v>0</v>
      </c>
      <c r="E289" s="96">
        <v>0</v>
      </c>
    </row>
    <row r="290" spans="1:5" s="163" customFormat="1" ht="12.75" hidden="1">
      <c r="A290" s="104">
        <v>5163</v>
      </c>
      <c r="B290" s="127" t="s">
        <v>170</v>
      </c>
      <c r="C290" s="137">
        <v>0</v>
      </c>
      <c r="D290" s="137">
        <v>0</v>
      </c>
      <c r="E290" s="208">
        <v>0</v>
      </c>
    </row>
    <row r="291" spans="1:5" s="93" customFormat="1" ht="12.75">
      <c r="A291" s="104"/>
      <c r="B291" s="104"/>
      <c r="C291" s="137"/>
      <c r="D291" s="137"/>
      <c r="E291" s="96"/>
    </row>
    <row r="292" spans="1:5" s="164" customFormat="1" ht="38.25">
      <c r="A292" s="128" t="s">
        <v>121</v>
      </c>
      <c r="B292" s="123" t="s">
        <v>139</v>
      </c>
      <c r="C292" s="95">
        <f>C293+C303</f>
        <v>6187000</v>
      </c>
      <c r="D292" s="95">
        <f>D293+D303</f>
        <v>147200</v>
      </c>
      <c r="E292" s="96">
        <f t="shared" si="13"/>
        <v>2.379182156133829</v>
      </c>
    </row>
    <row r="293" spans="1:5" s="164" customFormat="1" ht="12.75" hidden="1">
      <c r="A293" s="173">
        <v>3</v>
      </c>
      <c r="B293" s="102" t="s">
        <v>45</v>
      </c>
      <c r="C293" s="95">
        <f>C294+C297+C300</f>
        <v>1587000</v>
      </c>
      <c r="D293" s="95">
        <f>D294+D297+D300</f>
        <v>0</v>
      </c>
      <c r="E293" s="96">
        <f t="shared" si="13"/>
        <v>0</v>
      </c>
    </row>
    <row r="294" spans="1:5" s="164" customFormat="1" ht="12.75">
      <c r="A294" s="99">
        <v>35</v>
      </c>
      <c r="B294" s="107" t="s">
        <v>17</v>
      </c>
      <c r="C294" s="95">
        <f>C295</f>
        <v>1250000</v>
      </c>
      <c r="D294" s="95">
        <f>D295</f>
        <v>0</v>
      </c>
      <c r="E294" s="96">
        <f t="shared" si="13"/>
        <v>0</v>
      </c>
    </row>
    <row r="295" spans="1:5" s="164" customFormat="1" ht="25.5">
      <c r="A295" s="131">
        <v>352</v>
      </c>
      <c r="B295" s="168" t="s">
        <v>181</v>
      </c>
      <c r="C295" s="95">
        <f>C296</f>
        <v>1250000</v>
      </c>
      <c r="D295" s="95">
        <f>D296</f>
        <v>0</v>
      </c>
      <c r="E295" s="96">
        <f t="shared" si="13"/>
        <v>0</v>
      </c>
    </row>
    <row r="296" spans="1:5" s="163" customFormat="1" ht="12.75" hidden="1">
      <c r="A296" s="104">
        <v>3522</v>
      </c>
      <c r="B296" s="124" t="s">
        <v>2</v>
      </c>
      <c r="C296" s="245">
        <v>1250000</v>
      </c>
      <c r="D296" s="137">
        <v>0</v>
      </c>
      <c r="E296" s="247">
        <f t="shared" si="13"/>
        <v>0</v>
      </c>
    </row>
    <row r="297" spans="1:5" s="164" customFormat="1" ht="12.75">
      <c r="A297" s="131">
        <v>36</v>
      </c>
      <c r="B297" s="114" t="s">
        <v>67</v>
      </c>
      <c r="C297" s="95">
        <f>C298</f>
        <v>171000</v>
      </c>
      <c r="D297" s="95">
        <f>D298</f>
        <v>0</v>
      </c>
      <c r="E297" s="96">
        <f t="shared" si="13"/>
        <v>0</v>
      </c>
    </row>
    <row r="298" spans="1:5" s="164" customFormat="1" ht="12.75">
      <c r="A298" s="131">
        <v>363</v>
      </c>
      <c r="B298" s="106" t="s">
        <v>163</v>
      </c>
      <c r="C298" s="95">
        <f>C299</f>
        <v>171000</v>
      </c>
      <c r="D298" s="95">
        <f>D299</f>
        <v>0</v>
      </c>
      <c r="E298" s="96">
        <f t="shared" si="13"/>
        <v>0</v>
      </c>
    </row>
    <row r="299" spans="1:5" s="163" customFormat="1" ht="12.75" customHeight="1" hidden="1">
      <c r="A299" s="104">
        <v>3632</v>
      </c>
      <c r="B299" s="104" t="s">
        <v>164</v>
      </c>
      <c r="C299" s="245">
        <v>171000</v>
      </c>
      <c r="D299" s="137">
        <v>0</v>
      </c>
      <c r="E299" s="208">
        <f t="shared" si="13"/>
        <v>0</v>
      </c>
    </row>
    <row r="300" spans="1:5" s="164" customFormat="1" ht="12.75" customHeight="1">
      <c r="A300" s="131">
        <v>38</v>
      </c>
      <c r="B300" s="115" t="s">
        <v>68</v>
      </c>
      <c r="C300" s="95">
        <f>C301</f>
        <v>166000</v>
      </c>
      <c r="D300" s="95">
        <f>D301</f>
        <v>0</v>
      </c>
      <c r="E300" s="96">
        <f t="shared" si="13"/>
        <v>0</v>
      </c>
    </row>
    <row r="301" spans="1:5" s="164" customFormat="1" ht="12.75" customHeight="1">
      <c r="A301" s="131">
        <v>381</v>
      </c>
      <c r="B301" s="115" t="s">
        <v>44</v>
      </c>
      <c r="C301" s="95">
        <f>C302</f>
        <v>166000</v>
      </c>
      <c r="D301" s="95">
        <f>D302</f>
        <v>0</v>
      </c>
      <c r="E301" s="96">
        <f t="shared" si="13"/>
        <v>0</v>
      </c>
    </row>
    <row r="302" spans="1:5" s="163" customFormat="1" ht="12.75" hidden="1">
      <c r="A302" s="104">
        <v>3811</v>
      </c>
      <c r="B302" s="113" t="s">
        <v>20</v>
      </c>
      <c r="C302" s="245">
        <v>166000</v>
      </c>
      <c r="D302" s="137">
        <v>0</v>
      </c>
      <c r="E302" s="208">
        <f t="shared" si="13"/>
        <v>0</v>
      </c>
    </row>
    <row r="303" spans="1:5" s="164" customFormat="1" ht="12.75" hidden="1">
      <c r="A303" s="131">
        <v>5</v>
      </c>
      <c r="B303" s="121" t="s">
        <v>32</v>
      </c>
      <c r="C303" s="95">
        <f>C304</f>
        <v>4600000</v>
      </c>
      <c r="D303" s="95">
        <f>D304</f>
        <v>147200</v>
      </c>
      <c r="E303" s="96">
        <f t="shared" si="13"/>
        <v>3.2</v>
      </c>
    </row>
    <row r="304" spans="1:5" s="164" customFormat="1" ht="12.75">
      <c r="A304" s="131">
        <v>51</v>
      </c>
      <c r="B304" s="120" t="s">
        <v>33</v>
      </c>
      <c r="C304" s="95">
        <f>C305</f>
        <v>4600000</v>
      </c>
      <c r="D304" s="95">
        <f>D305</f>
        <v>147200</v>
      </c>
      <c r="E304" s="96">
        <f t="shared" si="13"/>
        <v>3.2</v>
      </c>
    </row>
    <row r="305" spans="1:5" s="164" customFormat="1" ht="25.5">
      <c r="A305" s="131">
        <v>516</v>
      </c>
      <c r="B305" s="125" t="s">
        <v>169</v>
      </c>
      <c r="C305" s="95">
        <f>C307+C306</f>
        <v>4600000</v>
      </c>
      <c r="D305" s="95">
        <f>D307+D306</f>
        <v>147200</v>
      </c>
      <c r="E305" s="96">
        <f t="shared" si="13"/>
        <v>3.2</v>
      </c>
    </row>
    <row r="306" spans="1:5" s="163" customFormat="1" ht="25.5" hidden="1">
      <c r="A306" s="176">
        <v>5161</v>
      </c>
      <c r="B306" s="126" t="s">
        <v>99</v>
      </c>
      <c r="C306" s="137">
        <v>0</v>
      </c>
      <c r="D306" s="137">
        <v>0</v>
      </c>
      <c r="E306" s="96" t="e">
        <f t="shared" si="13"/>
        <v>#DIV/0!</v>
      </c>
    </row>
    <row r="307" spans="1:5" s="163" customFormat="1" ht="12.75">
      <c r="A307" s="176">
        <v>5163</v>
      </c>
      <c r="B307" s="127" t="s">
        <v>170</v>
      </c>
      <c r="C307" s="245">
        <v>4600000</v>
      </c>
      <c r="D307" s="137">
        <v>147200</v>
      </c>
      <c r="E307" s="247">
        <f t="shared" si="13"/>
        <v>3.2</v>
      </c>
    </row>
    <row r="308" spans="1:5" s="163" customFormat="1" ht="12.75">
      <c r="A308" s="104"/>
      <c r="B308" s="104"/>
      <c r="C308" s="137"/>
      <c r="D308" s="137"/>
      <c r="E308" s="96"/>
    </row>
    <row r="309" spans="1:5" s="164" customFormat="1" ht="25.5">
      <c r="A309" s="128" t="s">
        <v>123</v>
      </c>
      <c r="B309" s="123" t="s">
        <v>140</v>
      </c>
      <c r="C309" s="95">
        <f>C310+C317</f>
        <v>5000000</v>
      </c>
      <c r="D309" s="95">
        <f>D310+D317</f>
        <v>552109.96</v>
      </c>
      <c r="E309" s="96">
        <f t="shared" si="13"/>
        <v>11.042199199999999</v>
      </c>
    </row>
    <row r="310" spans="1:5" s="164" customFormat="1" ht="12.75" hidden="1">
      <c r="A310" s="173">
        <v>3</v>
      </c>
      <c r="B310" s="102" t="s">
        <v>45</v>
      </c>
      <c r="C310" s="95">
        <f>C311+C314</f>
        <v>5000000</v>
      </c>
      <c r="D310" s="95">
        <f>D311+D314</f>
        <v>552109.96</v>
      </c>
      <c r="E310" s="96">
        <f t="shared" si="13"/>
        <v>11.042199199999999</v>
      </c>
    </row>
    <row r="311" spans="1:5" s="164" customFormat="1" ht="12.75">
      <c r="A311" s="173">
        <v>36</v>
      </c>
      <c r="B311" s="114" t="s">
        <v>67</v>
      </c>
      <c r="C311" s="95">
        <f>C312</f>
        <v>1000000</v>
      </c>
      <c r="D311" s="95">
        <f>D312</f>
        <v>0</v>
      </c>
      <c r="E311" s="96">
        <f t="shared" si="13"/>
        <v>0</v>
      </c>
    </row>
    <row r="312" spans="1:5" s="164" customFormat="1" ht="12.75">
      <c r="A312" s="173">
        <v>363</v>
      </c>
      <c r="B312" s="106" t="s">
        <v>163</v>
      </c>
      <c r="C312" s="95">
        <f>C313</f>
        <v>1000000</v>
      </c>
      <c r="D312" s="95">
        <f>D313</f>
        <v>0</v>
      </c>
      <c r="E312" s="96">
        <f t="shared" si="13"/>
        <v>0</v>
      </c>
    </row>
    <row r="313" spans="1:5" s="163" customFormat="1" ht="12.75" hidden="1">
      <c r="A313" s="104">
        <v>3632</v>
      </c>
      <c r="B313" s="104" t="s">
        <v>164</v>
      </c>
      <c r="C313" s="276">
        <v>1000000</v>
      </c>
      <c r="D313" s="277">
        <v>0</v>
      </c>
      <c r="E313" s="208">
        <f t="shared" si="13"/>
        <v>0</v>
      </c>
    </row>
    <row r="314" spans="1:5" s="164" customFormat="1" ht="12.75">
      <c r="A314" s="131">
        <v>38</v>
      </c>
      <c r="B314" s="115" t="s">
        <v>68</v>
      </c>
      <c r="C314" s="278">
        <f>C315</f>
        <v>4000000</v>
      </c>
      <c r="D314" s="278">
        <f>D315</f>
        <v>552109.96</v>
      </c>
      <c r="E314" s="96">
        <f t="shared" si="13"/>
        <v>13.802749</v>
      </c>
    </row>
    <row r="315" spans="1:5" s="164" customFormat="1" ht="12.75">
      <c r="A315" s="131">
        <v>381</v>
      </c>
      <c r="B315" s="115" t="s">
        <v>44</v>
      </c>
      <c r="C315" s="278">
        <f>C316</f>
        <v>4000000</v>
      </c>
      <c r="D315" s="278">
        <f>D316</f>
        <v>552109.96</v>
      </c>
      <c r="E315" s="96">
        <f t="shared" si="13"/>
        <v>13.802749</v>
      </c>
    </row>
    <row r="316" spans="1:5" s="163" customFormat="1" ht="12.75">
      <c r="A316" s="104">
        <v>3811</v>
      </c>
      <c r="B316" s="104" t="s">
        <v>20</v>
      </c>
      <c r="C316" s="245">
        <v>4000000</v>
      </c>
      <c r="D316" s="137">
        <v>552109.96</v>
      </c>
      <c r="E316" s="247">
        <f t="shared" si="13"/>
        <v>13.802749</v>
      </c>
    </row>
    <row r="317" spans="1:5" s="164" customFormat="1" ht="12.75" hidden="1">
      <c r="A317" s="131">
        <v>5</v>
      </c>
      <c r="B317" s="121" t="s">
        <v>32</v>
      </c>
      <c r="C317" s="95">
        <f aca="true" t="shared" si="17" ref="C317:D319">C318</f>
        <v>0</v>
      </c>
      <c r="D317" s="95">
        <f t="shared" si="17"/>
        <v>0</v>
      </c>
      <c r="E317" s="96">
        <v>0</v>
      </c>
    </row>
    <row r="318" spans="1:5" s="164" customFormat="1" ht="12.75" hidden="1">
      <c r="A318" s="131">
        <v>51</v>
      </c>
      <c r="B318" s="120" t="s">
        <v>33</v>
      </c>
      <c r="C318" s="95">
        <f t="shared" si="17"/>
        <v>0</v>
      </c>
      <c r="D318" s="95">
        <f t="shared" si="17"/>
        <v>0</v>
      </c>
      <c r="E318" s="96">
        <v>0</v>
      </c>
    </row>
    <row r="319" spans="1:5" s="164" customFormat="1" ht="25.5" hidden="1">
      <c r="A319" s="131">
        <v>516</v>
      </c>
      <c r="B319" s="125" t="s">
        <v>169</v>
      </c>
      <c r="C319" s="95">
        <f t="shared" si="17"/>
        <v>0</v>
      </c>
      <c r="D319" s="95">
        <f t="shared" si="17"/>
        <v>0</v>
      </c>
      <c r="E319" s="96">
        <v>0</v>
      </c>
    </row>
    <row r="320" spans="1:5" s="163" customFormat="1" ht="12.75" hidden="1">
      <c r="A320" s="104">
        <v>5163</v>
      </c>
      <c r="B320" s="127" t="s">
        <v>170</v>
      </c>
      <c r="C320" s="137">
        <v>0</v>
      </c>
      <c r="D320" s="137">
        <v>0</v>
      </c>
      <c r="E320" s="208">
        <v>0</v>
      </c>
    </row>
    <row r="321" spans="1:5" s="163" customFormat="1" ht="12.75">
      <c r="A321" s="104"/>
      <c r="B321" s="127"/>
      <c r="C321" s="137"/>
      <c r="D321" s="137"/>
      <c r="E321" s="96"/>
    </row>
    <row r="322" spans="1:5" s="163" customFormat="1" ht="12.75">
      <c r="A322" s="128" t="s">
        <v>225</v>
      </c>
      <c r="B322" s="118" t="s">
        <v>208</v>
      </c>
      <c r="C322" s="95">
        <f>C324</f>
        <v>3000000</v>
      </c>
      <c r="D322" s="95">
        <f>D324</f>
        <v>0</v>
      </c>
      <c r="E322" s="96">
        <f aca="true" t="shared" si="18" ref="E322:E386">D322/C322*100</f>
        <v>0</v>
      </c>
    </row>
    <row r="323" spans="1:5" s="93" customFormat="1" ht="12.75" hidden="1">
      <c r="A323" s="173">
        <v>3</v>
      </c>
      <c r="B323" s="102" t="s">
        <v>45</v>
      </c>
      <c r="C323" s="95" t="e">
        <f>C324+#REF!</f>
        <v>#REF!</v>
      </c>
      <c r="D323" s="95" t="e">
        <f>D324+#REF!</f>
        <v>#REF!</v>
      </c>
      <c r="E323" s="96" t="e">
        <f t="shared" si="18"/>
        <v>#REF!</v>
      </c>
    </row>
    <row r="324" spans="1:5" s="163" customFormat="1" ht="12.75">
      <c r="A324" s="173">
        <v>36</v>
      </c>
      <c r="B324" s="114" t="s">
        <v>67</v>
      </c>
      <c r="C324" s="95">
        <f>C325</f>
        <v>3000000</v>
      </c>
      <c r="D324" s="95">
        <f>D325</f>
        <v>0</v>
      </c>
      <c r="E324" s="96">
        <f t="shared" si="18"/>
        <v>0</v>
      </c>
    </row>
    <row r="325" spans="1:5" s="163" customFormat="1" ht="12.75">
      <c r="A325" s="173">
        <v>363</v>
      </c>
      <c r="B325" s="106" t="s">
        <v>163</v>
      </c>
      <c r="C325" s="95">
        <f>C326</f>
        <v>3000000</v>
      </c>
      <c r="D325" s="95">
        <f>D326</f>
        <v>0</v>
      </c>
      <c r="E325" s="96">
        <f t="shared" si="18"/>
        <v>0</v>
      </c>
    </row>
    <row r="326" spans="1:5" s="163" customFormat="1" ht="12.75" hidden="1">
      <c r="A326" s="104">
        <v>3632</v>
      </c>
      <c r="B326" s="104" t="s">
        <v>164</v>
      </c>
      <c r="C326" s="276">
        <v>3000000</v>
      </c>
      <c r="D326" s="277">
        <v>0</v>
      </c>
      <c r="E326" s="208">
        <f t="shared" si="18"/>
        <v>0</v>
      </c>
    </row>
    <row r="327" spans="1:5" s="163" customFormat="1" ht="12.75">
      <c r="A327" s="104"/>
      <c r="B327" s="104"/>
      <c r="C327" s="137"/>
      <c r="D327" s="137"/>
      <c r="E327" s="96"/>
    </row>
    <row r="328" spans="1:5" s="164" customFormat="1" ht="12.75">
      <c r="A328" s="128" t="s">
        <v>122</v>
      </c>
      <c r="B328" s="123" t="s">
        <v>141</v>
      </c>
      <c r="C328" s="95">
        <f>C329+C339</f>
        <v>8800000</v>
      </c>
      <c r="D328" s="95">
        <f>D329+D339</f>
        <v>217902.55</v>
      </c>
      <c r="E328" s="96">
        <f t="shared" si="18"/>
        <v>2.4761653409090907</v>
      </c>
    </row>
    <row r="329" spans="1:5" s="164" customFormat="1" ht="12.75" hidden="1">
      <c r="A329" s="173">
        <v>3</v>
      </c>
      <c r="B329" s="102" t="s">
        <v>45</v>
      </c>
      <c r="C329" s="95">
        <f>C330+C333+C336</f>
        <v>4200000</v>
      </c>
      <c r="D329" s="95">
        <f>D330+D333+D336</f>
        <v>0</v>
      </c>
      <c r="E329" s="96">
        <f t="shared" si="18"/>
        <v>0</v>
      </c>
    </row>
    <row r="330" spans="1:5" s="164" customFormat="1" ht="12.75">
      <c r="A330" s="173">
        <v>35</v>
      </c>
      <c r="B330" s="107" t="s">
        <v>17</v>
      </c>
      <c r="C330" s="95">
        <f>C331</f>
        <v>2000000</v>
      </c>
      <c r="D330" s="95">
        <f>D331</f>
        <v>0</v>
      </c>
      <c r="E330" s="96">
        <f t="shared" si="18"/>
        <v>0</v>
      </c>
    </row>
    <row r="331" spans="1:5" s="164" customFormat="1" ht="25.5">
      <c r="A331" s="131">
        <v>352</v>
      </c>
      <c r="B331" s="168" t="s">
        <v>181</v>
      </c>
      <c r="C331" s="95">
        <f>C332</f>
        <v>2000000</v>
      </c>
      <c r="D331" s="95">
        <f>D332</f>
        <v>0</v>
      </c>
      <c r="E331" s="96">
        <f t="shared" si="18"/>
        <v>0</v>
      </c>
    </row>
    <row r="332" spans="1:5" s="163" customFormat="1" ht="12.75" hidden="1">
      <c r="A332" s="104">
        <v>3522</v>
      </c>
      <c r="B332" s="124" t="s">
        <v>2</v>
      </c>
      <c r="C332" s="245">
        <v>2000000</v>
      </c>
      <c r="D332" s="137">
        <v>0</v>
      </c>
      <c r="E332" s="247">
        <f t="shared" si="18"/>
        <v>0</v>
      </c>
    </row>
    <row r="333" spans="1:5" s="164" customFormat="1" ht="12.75">
      <c r="A333" s="173">
        <v>36</v>
      </c>
      <c r="B333" s="114" t="s">
        <v>67</v>
      </c>
      <c r="C333" s="95">
        <f>C334</f>
        <v>2000000</v>
      </c>
      <c r="D333" s="95">
        <f>D334</f>
        <v>0</v>
      </c>
      <c r="E333" s="96">
        <f t="shared" si="18"/>
        <v>0</v>
      </c>
    </row>
    <row r="334" spans="1:5" s="164" customFormat="1" ht="12.75">
      <c r="A334" s="173">
        <v>363</v>
      </c>
      <c r="B334" s="106" t="s">
        <v>163</v>
      </c>
      <c r="C334" s="95">
        <f>C335</f>
        <v>2000000</v>
      </c>
      <c r="D334" s="95">
        <f>D335</f>
        <v>0</v>
      </c>
      <c r="E334" s="96">
        <f t="shared" si="18"/>
        <v>0</v>
      </c>
    </row>
    <row r="335" spans="1:5" s="163" customFormat="1" ht="12.75" hidden="1">
      <c r="A335" s="104">
        <v>3632</v>
      </c>
      <c r="B335" s="104" t="s">
        <v>164</v>
      </c>
      <c r="C335" s="276">
        <v>2000000</v>
      </c>
      <c r="D335" s="277">
        <v>0</v>
      </c>
      <c r="E335" s="247">
        <f t="shared" si="18"/>
        <v>0</v>
      </c>
    </row>
    <row r="336" spans="1:5" s="164" customFormat="1" ht="12.75">
      <c r="A336" s="131">
        <v>38</v>
      </c>
      <c r="B336" s="115" t="s">
        <v>68</v>
      </c>
      <c r="C336" s="278">
        <f>C337</f>
        <v>200000</v>
      </c>
      <c r="D336" s="278">
        <f>D337</f>
        <v>0</v>
      </c>
      <c r="E336" s="96">
        <f t="shared" si="18"/>
        <v>0</v>
      </c>
    </row>
    <row r="337" spans="1:5" s="164" customFormat="1" ht="12.75">
      <c r="A337" s="131">
        <v>381</v>
      </c>
      <c r="B337" s="115" t="s">
        <v>44</v>
      </c>
      <c r="C337" s="278">
        <f>C338</f>
        <v>200000</v>
      </c>
      <c r="D337" s="278">
        <f>D338</f>
        <v>0</v>
      </c>
      <c r="E337" s="96">
        <f t="shared" si="18"/>
        <v>0</v>
      </c>
    </row>
    <row r="338" spans="1:5" s="163" customFormat="1" ht="12.75" hidden="1">
      <c r="A338" s="104">
        <v>3811</v>
      </c>
      <c r="B338" s="104" t="s">
        <v>20</v>
      </c>
      <c r="C338" s="276">
        <v>200000</v>
      </c>
      <c r="D338" s="277">
        <v>0</v>
      </c>
      <c r="E338" s="208">
        <f t="shared" si="18"/>
        <v>0</v>
      </c>
    </row>
    <row r="339" spans="1:5" s="163" customFormat="1" ht="12.75" hidden="1">
      <c r="A339" s="131">
        <v>5</v>
      </c>
      <c r="B339" s="121" t="s">
        <v>32</v>
      </c>
      <c r="C339" s="279">
        <f aca="true" t="shared" si="19" ref="C339:D341">C340</f>
        <v>4600000</v>
      </c>
      <c r="D339" s="279">
        <f t="shared" si="19"/>
        <v>217902.55</v>
      </c>
      <c r="E339" s="96">
        <f t="shared" si="18"/>
        <v>4.737011956521739</v>
      </c>
    </row>
    <row r="340" spans="1:5" s="164" customFormat="1" ht="12.75">
      <c r="A340" s="131">
        <v>51</v>
      </c>
      <c r="B340" s="120" t="s">
        <v>33</v>
      </c>
      <c r="C340" s="279">
        <f t="shared" si="19"/>
        <v>4600000</v>
      </c>
      <c r="D340" s="279">
        <f t="shared" si="19"/>
        <v>217902.55</v>
      </c>
      <c r="E340" s="96">
        <f t="shared" si="18"/>
        <v>4.737011956521739</v>
      </c>
    </row>
    <row r="341" spans="1:5" s="164" customFormat="1" ht="25.5">
      <c r="A341" s="131">
        <v>516</v>
      </c>
      <c r="B341" s="125" t="s">
        <v>169</v>
      </c>
      <c r="C341" s="279">
        <f t="shared" si="19"/>
        <v>4600000</v>
      </c>
      <c r="D341" s="279">
        <f t="shared" si="19"/>
        <v>217902.55</v>
      </c>
      <c r="E341" s="96">
        <f t="shared" si="18"/>
        <v>4.737011956521739</v>
      </c>
    </row>
    <row r="342" spans="1:5" s="163" customFormat="1" ht="12.75">
      <c r="A342" s="104">
        <v>5163</v>
      </c>
      <c r="B342" s="127" t="s">
        <v>170</v>
      </c>
      <c r="C342" s="245">
        <v>4600000</v>
      </c>
      <c r="D342" s="137">
        <v>217902.55</v>
      </c>
      <c r="E342" s="247">
        <f t="shared" si="18"/>
        <v>4.737011956521739</v>
      </c>
    </row>
    <row r="343" spans="1:5" s="163" customFormat="1" ht="12.75">
      <c r="A343" s="104"/>
      <c r="B343" s="104"/>
      <c r="C343" s="137"/>
      <c r="D343" s="137"/>
      <c r="E343" s="96"/>
    </row>
    <row r="344" spans="1:5" s="163" customFormat="1" ht="12.75">
      <c r="A344" s="104"/>
      <c r="B344" s="104"/>
      <c r="C344" s="137"/>
      <c r="D344" s="137"/>
      <c r="E344" s="96"/>
    </row>
    <row r="345" spans="1:5" s="164" customFormat="1" ht="25.5">
      <c r="A345" s="128" t="s">
        <v>124</v>
      </c>
      <c r="B345" s="123" t="s">
        <v>142</v>
      </c>
      <c r="C345" s="95">
        <f>C346</f>
        <v>4765000</v>
      </c>
      <c r="D345" s="95">
        <f>D346</f>
        <v>436693.65</v>
      </c>
      <c r="E345" s="96">
        <f t="shared" si="18"/>
        <v>9.16460965372508</v>
      </c>
    </row>
    <row r="346" spans="1:5" s="164" customFormat="1" ht="12.75" hidden="1">
      <c r="A346" s="173">
        <v>3</v>
      </c>
      <c r="B346" s="102" t="s">
        <v>45</v>
      </c>
      <c r="C346" s="95">
        <f>C347+C351+C354+C357</f>
        <v>4765000</v>
      </c>
      <c r="D346" s="95">
        <f>D347+D351+D354+D357</f>
        <v>436693.65</v>
      </c>
      <c r="E346" s="96">
        <f t="shared" si="18"/>
        <v>9.16460965372508</v>
      </c>
    </row>
    <row r="347" spans="1:5" s="164" customFormat="1" ht="12.75" hidden="1">
      <c r="A347" s="128">
        <v>32</v>
      </c>
      <c r="B347" s="107" t="s">
        <v>4</v>
      </c>
      <c r="C347" s="95">
        <f>C348</f>
        <v>0</v>
      </c>
      <c r="D347" s="95">
        <f>D348</f>
        <v>0</v>
      </c>
      <c r="E347" s="96">
        <v>0</v>
      </c>
    </row>
    <row r="348" spans="1:5" s="162" customFormat="1" ht="12.75" hidden="1">
      <c r="A348" s="131">
        <v>323</v>
      </c>
      <c r="B348" s="110" t="s">
        <v>12</v>
      </c>
      <c r="C348" s="95">
        <f>C349+C350</f>
        <v>0</v>
      </c>
      <c r="D348" s="95">
        <f>D349+D350</f>
        <v>0</v>
      </c>
      <c r="E348" s="96">
        <v>0</v>
      </c>
    </row>
    <row r="349" spans="1:5" s="163" customFormat="1" ht="12.75" hidden="1">
      <c r="A349" s="104">
        <v>3233</v>
      </c>
      <c r="B349" s="119" t="s">
        <v>57</v>
      </c>
      <c r="C349" s="137">
        <v>0</v>
      </c>
      <c r="D349" s="137">
        <v>0</v>
      </c>
      <c r="E349" s="208">
        <v>0</v>
      </c>
    </row>
    <row r="350" spans="1:5" s="93" customFormat="1" ht="12.75" hidden="1">
      <c r="A350" s="104">
        <v>3237</v>
      </c>
      <c r="B350" s="119" t="s">
        <v>14</v>
      </c>
      <c r="C350" s="137">
        <v>0</v>
      </c>
      <c r="D350" s="137">
        <v>0</v>
      </c>
      <c r="E350" s="96" t="e">
        <f t="shared" si="18"/>
        <v>#DIV/0!</v>
      </c>
    </row>
    <row r="351" spans="1:5" s="164" customFormat="1" ht="12.75">
      <c r="A351" s="131">
        <v>35</v>
      </c>
      <c r="B351" s="107" t="s">
        <v>17</v>
      </c>
      <c r="C351" s="95">
        <f>C352</f>
        <v>1200000</v>
      </c>
      <c r="D351" s="95">
        <f>D352</f>
        <v>194153.57</v>
      </c>
      <c r="E351" s="96">
        <f t="shared" si="18"/>
        <v>16.17946416666667</v>
      </c>
    </row>
    <row r="352" spans="1:5" s="163" customFormat="1" ht="25.5">
      <c r="A352" s="131">
        <v>352</v>
      </c>
      <c r="B352" s="168" t="s">
        <v>181</v>
      </c>
      <c r="C352" s="95">
        <f>C353</f>
        <v>1200000</v>
      </c>
      <c r="D352" s="95">
        <f>D353</f>
        <v>194153.57</v>
      </c>
      <c r="E352" s="96">
        <f t="shared" si="18"/>
        <v>16.17946416666667</v>
      </c>
    </row>
    <row r="353" spans="1:5" s="163" customFormat="1" ht="12.75">
      <c r="A353" s="104">
        <v>3522</v>
      </c>
      <c r="B353" s="124" t="s">
        <v>2</v>
      </c>
      <c r="C353" s="245">
        <v>1200000</v>
      </c>
      <c r="D353" s="137">
        <v>194153.57</v>
      </c>
      <c r="E353" s="247">
        <f t="shared" si="18"/>
        <v>16.17946416666667</v>
      </c>
    </row>
    <row r="354" spans="1:5" s="164" customFormat="1" ht="12.75">
      <c r="A354" s="131">
        <v>36</v>
      </c>
      <c r="B354" s="114" t="s">
        <v>67</v>
      </c>
      <c r="C354" s="95">
        <f>C355</f>
        <v>765000</v>
      </c>
      <c r="D354" s="95">
        <f>D355</f>
        <v>1080</v>
      </c>
      <c r="E354" s="96">
        <f t="shared" si="18"/>
        <v>0.1411764705882353</v>
      </c>
    </row>
    <row r="355" spans="1:5" s="164" customFormat="1" ht="12.75">
      <c r="A355" s="131">
        <v>363</v>
      </c>
      <c r="B355" s="106" t="s">
        <v>163</v>
      </c>
      <c r="C355" s="95">
        <f>C356</f>
        <v>765000</v>
      </c>
      <c r="D355" s="95">
        <f>D356</f>
        <v>1080</v>
      </c>
      <c r="E355" s="96">
        <f t="shared" si="18"/>
        <v>0.1411764705882353</v>
      </c>
    </row>
    <row r="356" spans="1:5" s="163" customFormat="1" ht="12.75">
      <c r="A356" s="104">
        <v>3632</v>
      </c>
      <c r="B356" s="124" t="s">
        <v>164</v>
      </c>
      <c r="C356" s="245">
        <v>765000</v>
      </c>
      <c r="D356" s="137">
        <v>1080</v>
      </c>
      <c r="E356" s="247">
        <f t="shared" si="18"/>
        <v>0.1411764705882353</v>
      </c>
    </row>
    <row r="357" spans="1:5" s="164" customFormat="1" ht="12.75">
      <c r="A357" s="131">
        <v>38</v>
      </c>
      <c r="B357" s="115" t="s">
        <v>68</v>
      </c>
      <c r="C357" s="95">
        <f>C358</f>
        <v>2800000</v>
      </c>
      <c r="D357" s="95">
        <f>D358</f>
        <v>241460.08</v>
      </c>
      <c r="E357" s="96">
        <f t="shared" si="18"/>
        <v>8.623574285714284</v>
      </c>
    </row>
    <row r="358" spans="1:5" s="164" customFormat="1" ht="12.75">
      <c r="A358" s="131">
        <v>381</v>
      </c>
      <c r="B358" s="115" t="s">
        <v>44</v>
      </c>
      <c r="C358" s="95">
        <f>C359</f>
        <v>2800000</v>
      </c>
      <c r="D358" s="95">
        <f>D359</f>
        <v>241460.08</v>
      </c>
      <c r="E358" s="96">
        <f t="shared" si="18"/>
        <v>8.623574285714284</v>
      </c>
    </row>
    <row r="359" spans="1:5" s="163" customFormat="1" ht="12.75">
      <c r="A359" s="104">
        <v>3811</v>
      </c>
      <c r="B359" s="104" t="s">
        <v>20</v>
      </c>
      <c r="C359" s="245">
        <v>2800000</v>
      </c>
      <c r="D359" s="137">
        <v>241460.08</v>
      </c>
      <c r="E359" s="247">
        <f t="shared" si="18"/>
        <v>8.623574285714284</v>
      </c>
    </row>
    <row r="360" spans="1:5" s="163" customFormat="1" ht="12.75">
      <c r="A360" s="104"/>
      <c r="B360" s="104"/>
      <c r="C360" s="137"/>
      <c r="D360" s="137"/>
      <c r="E360" s="96"/>
    </row>
    <row r="361" spans="1:5" s="164" customFormat="1" ht="12.75">
      <c r="A361" s="128" t="s">
        <v>125</v>
      </c>
      <c r="B361" s="123" t="s">
        <v>143</v>
      </c>
      <c r="C361" s="95">
        <f>C362+C379+C383</f>
        <v>26084000</v>
      </c>
      <c r="D361" s="95">
        <f>D362+D379+D383</f>
        <v>7030946.53</v>
      </c>
      <c r="E361" s="96">
        <f t="shared" si="18"/>
        <v>26.955016600214694</v>
      </c>
    </row>
    <row r="362" spans="1:5" s="164" customFormat="1" ht="12.75" hidden="1">
      <c r="A362" s="173">
        <v>3</v>
      </c>
      <c r="B362" s="102" t="s">
        <v>45</v>
      </c>
      <c r="C362" s="95">
        <f>C363+C373+C376</f>
        <v>26084000</v>
      </c>
      <c r="D362" s="95">
        <f>D363+D373+D376</f>
        <v>7030946.53</v>
      </c>
      <c r="E362" s="96">
        <f t="shared" si="18"/>
        <v>26.955016600214694</v>
      </c>
    </row>
    <row r="363" spans="1:5" s="164" customFormat="1" ht="12.75">
      <c r="A363" s="128">
        <v>32</v>
      </c>
      <c r="B363" s="107" t="s">
        <v>4</v>
      </c>
      <c r="C363" s="95">
        <f>C364+C366+C369+C371</f>
        <v>84000</v>
      </c>
      <c r="D363" s="95">
        <f>D364+D366+D369+D371</f>
        <v>9529.38</v>
      </c>
      <c r="E363" s="96">
        <f t="shared" si="18"/>
        <v>11.344499999999998</v>
      </c>
    </row>
    <row r="364" spans="1:5" s="164" customFormat="1" ht="12.75" hidden="1">
      <c r="A364" s="128">
        <v>322</v>
      </c>
      <c r="B364" s="110" t="s">
        <v>53</v>
      </c>
      <c r="C364" s="95">
        <f>C365</f>
        <v>0</v>
      </c>
      <c r="D364" s="95">
        <f>D365</f>
        <v>0</v>
      </c>
      <c r="E364" s="96">
        <v>0</v>
      </c>
    </row>
    <row r="365" spans="1:5" s="163" customFormat="1" ht="12.75" hidden="1">
      <c r="A365" s="176">
        <v>3225</v>
      </c>
      <c r="B365" s="111" t="s">
        <v>11</v>
      </c>
      <c r="C365" s="137">
        <v>0</v>
      </c>
      <c r="D365" s="137">
        <v>0</v>
      </c>
      <c r="E365" s="208">
        <v>0</v>
      </c>
    </row>
    <row r="366" spans="1:5" s="164" customFormat="1" ht="12.75" hidden="1">
      <c r="A366" s="131">
        <v>323</v>
      </c>
      <c r="B366" s="110" t="s">
        <v>12</v>
      </c>
      <c r="C366" s="95">
        <f>C367+C368</f>
        <v>0</v>
      </c>
      <c r="D366" s="95">
        <f>D367+D368</f>
        <v>0</v>
      </c>
      <c r="E366" s="96">
        <v>0</v>
      </c>
    </row>
    <row r="367" spans="1:5" s="163" customFormat="1" ht="12.75" hidden="1">
      <c r="A367" s="104">
        <v>3232</v>
      </c>
      <c r="B367" s="119" t="s">
        <v>13</v>
      </c>
      <c r="C367" s="137">
        <v>0</v>
      </c>
      <c r="D367" s="137">
        <v>0</v>
      </c>
      <c r="E367" s="208">
        <v>0</v>
      </c>
    </row>
    <row r="368" spans="1:5" s="163" customFormat="1" ht="12.75" hidden="1">
      <c r="A368" s="104">
        <v>3237</v>
      </c>
      <c r="B368" s="119" t="s">
        <v>14</v>
      </c>
      <c r="C368" s="137">
        <v>0</v>
      </c>
      <c r="D368" s="137">
        <v>0</v>
      </c>
      <c r="E368" s="208">
        <v>0</v>
      </c>
    </row>
    <row r="369" spans="1:5" s="93" customFormat="1" ht="12.75">
      <c r="A369" s="130">
        <v>323</v>
      </c>
      <c r="B369" s="110" t="s">
        <v>12</v>
      </c>
      <c r="C369" s="95">
        <f>C370</f>
        <v>0</v>
      </c>
      <c r="D369" s="95">
        <f>D370</f>
        <v>9529.38</v>
      </c>
      <c r="E369" s="96">
        <v>0</v>
      </c>
    </row>
    <row r="370" spans="1:5" s="163" customFormat="1" ht="12.75">
      <c r="A370" s="104">
        <v>3232</v>
      </c>
      <c r="B370" s="111" t="s">
        <v>13</v>
      </c>
      <c r="C370" s="273">
        <v>0</v>
      </c>
      <c r="D370" s="98">
        <v>9529.38</v>
      </c>
      <c r="E370" s="208"/>
    </row>
    <row r="371" spans="1:5" s="164" customFormat="1" ht="12.75">
      <c r="A371" s="103">
        <v>329</v>
      </c>
      <c r="B371" s="103" t="s">
        <v>62</v>
      </c>
      <c r="C371" s="148">
        <f>C372</f>
        <v>84000</v>
      </c>
      <c r="D371" s="148">
        <f>D372</f>
        <v>0</v>
      </c>
      <c r="E371" s="96">
        <f t="shared" si="18"/>
        <v>0</v>
      </c>
    </row>
    <row r="372" spans="1:5" s="163" customFormat="1" ht="12.75" hidden="1">
      <c r="A372" s="104">
        <v>3299</v>
      </c>
      <c r="B372" s="112" t="s">
        <v>62</v>
      </c>
      <c r="C372" s="245">
        <v>84000</v>
      </c>
      <c r="D372" s="137">
        <v>0</v>
      </c>
      <c r="E372" s="208">
        <f t="shared" si="18"/>
        <v>0</v>
      </c>
    </row>
    <row r="373" spans="1:5" s="164" customFormat="1" ht="12.75">
      <c r="A373" s="131">
        <v>36</v>
      </c>
      <c r="B373" s="114" t="s">
        <v>67</v>
      </c>
      <c r="C373" s="95">
        <f>C374</f>
        <v>26000000</v>
      </c>
      <c r="D373" s="95">
        <f>D374</f>
        <v>7021417.15</v>
      </c>
      <c r="E373" s="96">
        <f t="shared" si="18"/>
        <v>27.005450576923078</v>
      </c>
    </row>
    <row r="374" spans="1:5" s="164" customFormat="1" ht="12.75">
      <c r="A374" s="131">
        <v>363</v>
      </c>
      <c r="B374" s="106" t="s">
        <v>163</v>
      </c>
      <c r="C374" s="148">
        <f>C375</f>
        <v>26000000</v>
      </c>
      <c r="D374" s="148">
        <f>D375</f>
        <v>7021417.15</v>
      </c>
      <c r="E374" s="96">
        <f t="shared" si="18"/>
        <v>27.005450576923078</v>
      </c>
    </row>
    <row r="375" spans="1:5" s="163" customFormat="1" ht="12.75">
      <c r="A375" s="104">
        <v>3632</v>
      </c>
      <c r="B375" s="104" t="s">
        <v>164</v>
      </c>
      <c r="C375" s="276">
        <v>26000000</v>
      </c>
      <c r="D375" s="277">
        <v>7021417.15</v>
      </c>
      <c r="E375" s="247">
        <f t="shared" si="18"/>
        <v>27.005450576923078</v>
      </c>
    </row>
    <row r="376" spans="1:5" s="164" customFormat="1" ht="12.75" hidden="1">
      <c r="A376" s="131">
        <v>38</v>
      </c>
      <c r="B376" s="115" t="s">
        <v>68</v>
      </c>
      <c r="C376" s="278">
        <f>C377</f>
        <v>0</v>
      </c>
      <c r="D376" s="278">
        <f>D377</f>
        <v>0</v>
      </c>
      <c r="E376" s="96">
        <v>0</v>
      </c>
    </row>
    <row r="377" spans="1:5" s="162" customFormat="1" ht="12.75" hidden="1">
      <c r="A377" s="131">
        <v>381</v>
      </c>
      <c r="B377" s="115" t="s">
        <v>44</v>
      </c>
      <c r="C377" s="278">
        <f>C378</f>
        <v>0</v>
      </c>
      <c r="D377" s="278">
        <f>D378</f>
        <v>0</v>
      </c>
      <c r="E377" s="96">
        <v>0</v>
      </c>
    </row>
    <row r="378" spans="1:5" s="163" customFormat="1" ht="12.75" hidden="1">
      <c r="A378" s="104">
        <v>3811</v>
      </c>
      <c r="B378" s="104" t="s">
        <v>20</v>
      </c>
      <c r="C378" s="277">
        <v>0</v>
      </c>
      <c r="D378" s="277">
        <v>0</v>
      </c>
      <c r="E378" s="208">
        <v>0</v>
      </c>
    </row>
    <row r="379" spans="1:5" s="163" customFormat="1" ht="12.75" hidden="1">
      <c r="A379" s="99">
        <v>4</v>
      </c>
      <c r="B379" s="102" t="s">
        <v>69</v>
      </c>
      <c r="C379" s="278">
        <f aca="true" t="shared" si="20" ref="C379:D381">C380</f>
        <v>0</v>
      </c>
      <c r="D379" s="278">
        <f t="shared" si="20"/>
        <v>0</v>
      </c>
      <c r="E379" s="96" t="e">
        <f t="shared" si="18"/>
        <v>#DIV/0!</v>
      </c>
    </row>
    <row r="380" spans="1:5" s="164" customFormat="1" ht="12.75" hidden="1">
      <c r="A380" s="99">
        <v>42</v>
      </c>
      <c r="B380" s="110" t="s">
        <v>21</v>
      </c>
      <c r="C380" s="278">
        <f t="shared" si="20"/>
        <v>0</v>
      </c>
      <c r="D380" s="278">
        <f t="shared" si="20"/>
        <v>0</v>
      </c>
      <c r="E380" s="96" t="e">
        <f t="shared" si="18"/>
        <v>#DIV/0!</v>
      </c>
    </row>
    <row r="381" spans="1:5" s="164" customFormat="1" ht="12.75" hidden="1">
      <c r="A381" s="99">
        <v>421</v>
      </c>
      <c r="B381" s="107" t="s">
        <v>106</v>
      </c>
      <c r="C381" s="278">
        <f t="shared" si="20"/>
        <v>0</v>
      </c>
      <c r="D381" s="278">
        <f t="shared" si="20"/>
        <v>0</v>
      </c>
      <c r="E381" s="96" t="e">
        <f t="shared" si="18"/>
        <v>#DIV/0!</v>
      </c>
    </row>
    <row r="382" spans="1:5" s="163" customFormat="1" ht="12.75" hidden="1">
      <c r="A382" s="104">
        <v>4212</v>
      </c>
      <c r="B382" s="104" t="s">
        <v>107</v>
      </c>
      <c r="C382" s="277">
        <v>0</v>
      </c>
      <c r="D382" s="277">
        <v>0</v>
      </c>
      <c r="E382" s="96" t="e">
        <f t="shared" si="18"/>
        <v>#DIV/0!</v>
      </c>
    </row>
    <row r="383" spans="1:5" s="164" customFormat="1" ht="12.75" hidden="1">
      <c r="A383" s="131">
        <v>5</v>
      </c>
      <c r="B383" s="121" t="s">
        <v>32</v>
      </c>
      <c r="C383" s="278">
        <f aca="true" t="shared" si="21" ref="C383:D385">C384</f>
        <v>0</v>
      </c>
      <c r="D383" s="278">
        <f t="shared" si="21"/>
        <v>0</v>
      </c>
      <c r="E383" s="96" t="e">
        <f t="shared" si="18"/>
        <v>#DIV/0!</v>
      </c>
    </row>
    <row r="384" spans="1:5" s="164" customFormat="1" ht="12.75" hidden="1">
      <c r="A384" s="131">
        <v>51</v>
      </c>
      <c r="B384" s="120" t="s">
        <v>33</v>
      </c>
      <c r="C384" s="278">
        <f t="shared" si="21"/>
        <v>0</v>
      </c>
      <c r="D384" s="278">
        <f t="shared" si="21"/>
        <v>0</v>
      </c>
      <c r="E384" s="96" t="e">
        <f t="shared" si="18"/>
        <v>#DIV/0!</v>
      </c>
    </row>
    <row r="385" spans="1:5" s="164" customFormat="1" ht="25.5" hidden="1">
      <c r="A385" s="131">
        <v>512</v>
      </c>
      <c r="B385" s="125" t="s">
        <v>112</v>
      </c>
      <c r="C385" s="279">
        <f t="shared" si="21"/>
        <v>0</v>
      </c>
      <c r="D385" s="279">
        <f t="shared" si="21"/>
        <v>0</v>
      </c>
      <c r="E385" s="96" t="e">
        <f t="shared" si="18"/>
        <v>#DIV/0!</v>
      </c>
    </row>
    <row r="386" spans="1:5" s="163" customFormat="1" ht="25.5" hidden="1">
      <c r="A386" s="176">
        <v>5121</v>
      </c>
      <c r="B386" s="127" t="s">
        <v>113</v>
      </c>
      <c r="C386" s="280">
        <v>0</v>
      </c>
      <c r="D386" s="280">
        <v>0</v>
      </c>
      <c r="E386" s="96" t="e">
        <f t="shared" si="18"/>
        <v>#DIV/0!</v>
      </c>
    </row>
    <row r="387" spans="1:5" s="163" customFormat="1" ht="12.75">
      <c r="A387" s="104"/>
      <c r="B387" s="104"/>
      <c r="C387" s="137"/>
      <c r="D387" s="137"/>
      <c r="E387" s="96"/>
    </row>
    <row r="388" spans="1:8" s="198" customFormat="1" ht="12.75">
      <c r="A388" s="194">
        <v>102</v>
      </c>
      <c r="B388" s="197" t="s">
        <v>88</v>
      </c>
      <c r="C388" s="274">
        <f>C390+C415+C430+C454+C477+C498+C518+C530+C536+C542+C548</f>
        <v>116353000</v>
      </c>
      <c r="D388" s="274">
        <f>D390+D415+D430+D454+D477+D498+D518+D530+D536+D542+D548</f>
        <v>23934169.669999998</v>
      </c>
      <c r="E388" s="96">
        <f aca="true" t="shared" si="22" ref="E388:E450">D388/C388*100</f>
        <v>20.57030731480924</v>
      </c>
      <c r="F388" s="281"/>
      <c r="G388" s="281"/>
      <c r="H388" s="281"/>
    </row>
    <row r="389" spans="1:5" s="163" customFormat="1" ht="12.75">
      <c r="A389" s="103"/>
      <c r="B389" s="118"/>
      <c r="C389" s="95"/>
      <c r="D389" s="95"/>
      <c r="E389" s="96"/>
    </row>
    <row r="390" spans="1:5" s="164" customFormat="1" ht="12.75">
      <c r="A390" s="128" t="s">
        <v>126</v>
      </c>
      <c r="B390" s="118" t="s">
        <v>144</v>
      </c>
      <c r="C390" s="95">
        <f>C391+C407</f>
        <v>35231000</v>
      </c>
      <c r="D390" s="95">
        <f>D391+D407</f>
        <v>6593277.91</v>
      </c>
      <c r="E390" s="96">
        <f t="shared" si="22"/>
        <v>18.71442170247793</v>
      </c>
    </row>
    <row r="391" spans="1:5" s="164" customFormat="1" ht="12.75" hidden="1">
      <c r="A391" s="173">
        <v>3</v>
      </c>
      <c r="B391" s="102" t="s">
        <v>45</v>
      </c>
      <c r="C391" s="95">
        <f>C392+C398+C401</f>
        <v>22915000</v>
      </c>
      <c r="D391" s="95">
        <f>D392+D398+D401</f>
        <v>5732669.91</v>
      </c>
      <c r="E391" s="96">
        <f t="shared" si="22"/>
        <v>25.017106305913156</v>
      </c>
    </row>
    <row r="392" spans="1:5" s="162" customFormat="1" ht="12.75" hidden="1">
      <c r="A392" s="173">
        <v>35</v>
      </c>
      <c r="B392" s="107" t="s">
        <v>17</v>
      </c>
      <c r="C392" s="95">
        <f>C393+C395</f>
        <v>0</v>
      </c>
      <c r="D392" s="95">
        <f>D393+D395</f>
        <v>0</v>
      </c>
      <c r="E392" s="96">
        <v>0</v>
      </c>
    </row>
    <row r="393" spans="1:5" s="164" customFormat="1" ht="12.75" hidden="1">
      <c r="A393" s="173">
        <v>351</v>
      </c>
      <c r="B393" s="107" t="s">
        <v>0</v>
      </c>
      <c r="C393" s="95">
        <f>C394</f>
        <v>0</v>
      </c>
      <c r="D393" s="95">
        <f>D394</f>
        <v>0</v>
      </c>
      <c r="E393" s="96" t="e">
        <f t="shared" si="22"/>
        <v>#DIV/0!</v>
      </c>
    </row>
    <row r="394" spans="1:5" s="163" customFormat="1" ht="12.75" hidden="1">
      <c r="A394" s="104" t="s">
        <v>18</v>
      </c>
      <c r="B394" s="109" t="s">
        <v>0</v>
      </c>
      <c r="C394" s="137">
        <v>0</v>
      </c>
      <c r="D394" s="137">
        <v>0</v>
      </c>
      <c r="E394" s="96" t="e">
        <f t="shared" si="22"/>
        <v>#DIV/0!</v>
      </c>
    </row>
    <row r="395" spans="1:5" s="164" customFormat="1" ht="25.5" hidden="1">
      <c r="A395" s="131">
        <v>352</v>
      </c>
      <c r="B395" s="168" t="s">
        <v>181</v>
      </c>
      <c r="C395" s="95">
        <f>C396+C397</f>
        <v>0</v>
      </c>
      <c r="D395" s="95">
        <f>D396+D397</f>
        <v>0</v>
      </c>
      <c r="E395" s="96">
        <v>0</v>
      </c>
    </row>
    <row r="396" spans="1:5" s="163" customFormat="1" ht="12.75" hidden="1">
      <c r="A396" s="104">
        <v>3522</v>
      </c>
      <c r="B396" s="119" t="s">
        <v>2</v>
      </c>
      <c r="C396" s="137">
        <v>0</v>
      </c>
      <c r="D396" s="137">
        <v>0</v>
      </c>
      <c r="E396" s="208">
        <v>0</v>
      </c>
    </row>
    <row r="397" spans="1:5" s="163" customFormat="1" ht="12.75" hidden="1">
      <c r="A397" s="104">
        <v>3523</v>
      </c>
      <c r="B397" s="119" t="s">
        <v>172</v>
      </c>
      <c r="C397" s="137">
        <v>0</v>
      </c>
      <c r="D397" s="137">
        <v>0</v>
      </c>
      <c r="E397" s="96" t="e">
        <f t="shared" si="22"/>
        <v>#DIV/0!</v>
      </c>
    </row>
    <row r="398" spans="1:5" s="164" customFormat="1" ht="12.75">
      <c r="A398" s="131">
        <v>36</v>
      </c>
      <c r="B398" s="114" t="s">
        <v>67</v>
      </c>
      <c r="C398" s="95">
        <f>C399</f>
        <v>20000000</v>
      </c>
      <c r="D398" s="95">
        <f>D399</f>
        <v>5692917.91</v>
      </c>
      <c r="E398" s="96">
        <f t="shared" si="22"/>
        <v>28.464589550000003</v>
      </c>
    </row>
    <row r="399" spans="1:5" s="164" customFormat="1" ht="12.75">
      <c r="A399" s="131">
        <v>363</v>
      </c>
      <c r="B399" s="106" t="s">
        <v>163</v>
      </c>
      <c r="C399" s="95">
        <f>C400</f>
        <v>20000000</v>
      </c>
      <c r="D399" s="95">
        <f>D400</f>
        <v>5692917.91</v>
      </c>
      <c r="E399" s="96">
        <f t="shared" si="22"/>
        <v>28.464589550000003</v>
      </c>
    </row>
    <row r="400" spans="1:5" s="163" customFormat="1" ht="12.75">
      <c r="A400" s="104">
        <v>3632</v>
      </c>
      <c r="B400" s="119" t="s">
        <v>164</v>
      </c>
      <c r="C400" s="245">
        <v>20000000</v>
      </c>
      <c r="D400" s="137">
        <v>5692917.91</v>
      </c>
      <c r="E400" s="247">
        <f t="shared" si="22"/>
        <v>28.464589550000003</v>
      </c>
    </row>
    <row r="401" spans="1:5" s="164" customFormat="1" ht="12.75">
      <c r="A401" s="131">
        <v>38</v>
      </c>
      <c r="B401" s="115" t="s">
        <v>68</v>
      </c>
      <c r="C401" s="95">
        <f>C402+C404</f>
        <v>2915000</v>
      </c>
      <c r="D401" s="95">
        <f>D402+D404</f>
        <v>39752</v>
      </c>
      <c r="E401" s="96">
        <f t="shared" si="22"/>
        <v>1.3637049742710121</v>
      </c>
    </row>
    <row r="402" spans="1:5" s="164" customFormat="1" ht="12.75">
      <c r="A402" s="131">
        <v>381</v>
      </c>
      <c r="B402" s="115" t="s">
        <v>44</v>
      </c>
      <c r="C402" s="95">
        <f>C403</f>
        <v>2730000</v>
      </c>
      <c r="D402" s="95">
        <f>D403</f>
        <v>39752</v>
      </c>
      <c r="E402" s="96">
        <f t="shared" si="22"/>
        <v>1.4561172161172162</v>
      </c>
    </row>
    <row r="403" spans="1:5" s="163" customFormat="1" ht="12.75">
      <c r="A403" s="104">
        <v>3811</v>
      </c>
      <c r="B403" s="104" t="s">
        <v>20</v>
      </c>
      <c r="C403" s="245">
        <v>2730000</v>
      </c>
      <c r="D403" s="137">
        <v>39752</v>
      </c>
      <c r="E403" s="247">
        <f t="shared" si="22"/>
        <v>1.4561172161172162</v>
      </c>
    </row>
    <row r="404" spans="1:5" s="164" customFormat="1" ht="12.75">
      <c r="A404" s="131">
        <v>382</v>
      </c>
      <c r="B404" s="115" t="s">
        <v>104</v>
      </c>
      <c r="C404" s="95">
        <f>C405+C406</f>
        <v>185000</v>
      </c>
      <c r="D404" s="95">
        <f>D405+D406</f>
        <v>0</v>
      </c>
      <c r="E404" s="96">
        <f t="shared" si="22"/>
        <v>0</v>
      </c>
    </row>
    <row r="405" spans="1:5" s="163" customFormat="1" ht="12.75" hidden="1">
      <c r="A405" s="104">
        <v>3821</v>
      </c>
      <c r="B405" s="119" t="s">
        <v>150</v>
      </c>
      <c r="C405" s="137">
        <v>0</v>
      </c>
      <c r="D405" s="137">
        <v>0</v>
      </c>
      <c r="E405" s="208">
        <v>0</v>
      </c>
    </row>
    <row r="406" spans="1:5" s="163" customFormat="1" ht="12.75" hidden="1">
      <c r="A406" s="104">
        <v>3822</v>
      </c>
      <c r="B406" s="119" t="s">
        <v>103</v>
      </c>
      <c r="C406" s="245">
        <v>185000</v>
      </c>
      <c r="D406" s="137">
        <v>0</v>
      </c>
      <c r="E406" s="247">
        <f t="shared" si="22"/>
        <v>0</v>
      </c>
    </row>
    <row r="407" spans="1:5" s="164" customFormat="1" ht="12.75" hidden="1">
      <c r="A407" s="131">
        <v>5</v>
      </c>
      <c r="B407" s="121" t="s">
        <v>32</v>
      </c>
      <c r="C407" s="95">
        <f>C408</f>
        <v>12316000</v>
      </c>
      <c r="D407" s="95">
        <f>D408</f>
        <v>860608</v>
      </c>
      <c r="E407" s="96">
        <f t="shared" si="22"/>
        <v>6.9877232867814225</v>
      </c>
    </row>
    <row r="408" spans="1:5" s="164" customFormat="1" ht="12.75">
      <c r="A408" s="131">
        <v>51</v>
      </c>
      <c r="B408" s="120" t="s">
        <v>33</v>
      </c>
      <c r="C408" s="95">
        <f>C409+C411</f>
        <v>12316000</v>
      </c>
      <c r="D408" s="95">
        <f>D409+D411</f>
        <v>860608</v>
      </c>
      <c r="E408" s="96">
        <f t="shared" si="22"/>
        <v>6.9877232867814225</v>
      </c>
    </row>
    <row r="409" spans="1:5" s="164" customFormat="1" ht="12.75" hidden="1">
      <c r="A409" s="131">
        <v>514</v>
      </c>
      <c r="B409" s="125" t="s">
        <v>111</v>
      </c>
      <c r="C409" s="95">
        <f>C410</f>
        <v>0</v>
      </c>
      <c r="D409" s="95">
        <f>D410</f>
        <v>0</v>
      </c>
      <c r="E409" s="96">
        <v>0</v>
      </c>
    </row>
    <row r="410" spans="1:5" s="163" customFormat="1" ht="12.75" hidden="1">
      <c r="A410" s="104">
        <v>5141</v>
      </c>
      <c r="B410" s="119" t="s">
        <v>109</v>
      </c>
      <c r="C410" s="137">
        <v>0</v>
      </c>
      <c r="D410" s="137">
        <v>0</v>
      </c>
      <c r="E410" s="208">
        <v>0</v>
      </c>
    </row>
    <row r="411" spans="1:5" s="164" customFormat="1" ht="25.5">
      <c r="A411" s="131">
        <v>516</v>
      </c>
      <c r="B411" s="125" t="s">
        <v>169</v>
      </c>
      <c r="C411" s="95">
        <f>C412+C413</f>
        <v>12316000</v>
      </c>
      <c r="D411" s="95">
        <f>D412+D413</f>
        <v>860608</v>
      </c>
      <c r="E411" s="96">
        <f t="shared" si="22"/>
        <v>6.9877232867814225</v>
      </c>
    </row>
    <row r="412" spans="1:5" s="163" customFormat="1" ht="12.75">
      <c r="A412" s="104">
        <v>5163</v>
      </c>
      <c r="B412" s="127" t="s">
        <v>170</v>
      </c>
      <c r="C412" s="245">
        <v>12000000</v>
      </c>
      <c r="D412" s="137">
        <v>543694</v>
      </c>
      <c r="E412" s="247">
        <f t="shared" si="22"/>
        <v>4.530783333333333</v>
      </c>
    </row>
    <row r="413" spans="1:5" s="163" customFormat="1" ht="12.75">
      <c r="A413" s="177">
        <v>5164</v>
      </c>
      <c r="B413" s="127" t="s">
        <v>207</v>
      </c>
      <c r="C413" s="245">
        <v>316000</v>
      </c>
      <c r="D413" s="137">
        <v>316914</v>
      </c>
      <c r="E413" s="247">
        <f t="shared" si="22"/>
        <v>100.28924050632912</v>
      </c>
    </row>
    <row r="414" spans="1:5" s="163" customFormat="1" ht="12.75">
      <c r="A414" s="104"/>
      <c r="B414" s="118"/>
      <c r="C414" s="95"/>
      <c r="D414" s="95"/>
      <c r="E414" s="96"/>
    </row>
    <row r="415" spans="1:5" s="162" customFormat="1" ht="25.5">
      <c r="A415" s="128" t="s">
        <v>127</v>
      </c>
      <c r="B415" s="123" t="s">
        <v>145</v>
      </c>
      <c r="C415" s="95">
        <f>C416</f>
        <v>2307000</v>
      </c>
      <c r="D415" s="95">
        <f>D416</f>
        <v>44824.83</v>
      </c>
      <c r="E415" s="96">
        <f t="shared" si="22"/>
        <v>1.9429921976592979</v>
      </c>
    </row>
    <row r="416" spans="1:5" s="164" customFormat="1" ht="12.75" hidden="1">
      <c r="A416" s="131">
        <v>3</v>
      </c>
      <c r="B416" s="102" t="s">
        <v>45</v>
      </c>
      <c r="C416" s="95">
        <f>C417+C423+C426</f>
        <v>2307000</v>
      </c>
      <c r="D416" s="95">
        <f>D417+D423+D426</f>
        <v>44824.83</v>
      </c>
      <c r="E416" s="96">
        <f t="shared" si="22"/>
        <v>1.9429921976592979</v>
      </c>
    </row>
    <row r="417" spans="1:5" s="164" customFormat="1" ht="12.75">
      <c r="A417" s="131">
        <v>35</v>
      </c>
      <c r="B417" s="107" t="s">
        <v>17</v>
      </c>
      <c r="C417" s="95">
        <f>C418+C420</f>
        <v>505000</v>
      </c>
      <c r="D417" s="95">
        <f>D418+D420</f>
        <v>0</v>
      </c>
      <c r="E417" s="96">
        <f t="shared" si="22"/>
        <v>0</v>
      </c>
    </row>
    <row r="418" spans="1:5" s="164" customFormat="1" ht="12.75" hidden="1">
      <c r="A418" s="131">
        <v>351</v>
      </c>
      <c r="B418" s="107" t="s">
        <v>0</v>
      </c>
      <c r="C418" s="95">
        <f>C419</f>
        <v>0</v>
      </c>
      <c r="D418" s="95">
        <f>D419</f>
        <v>0</v>
      </c>
      <c r="E418" s="96" t="e">
        <f t="shared" si="22"/>
        <v>#DIV/0!</v>
      </c>
    </row>
    <row r="419" spans="1:5" s="163" customFormat="1" ht="12.75" hidden="1">
      <c r="A419" s="104" t="s">
        <v>18</v>
      </c>
      <c r="B419" s="109" t="s">
        <v>0</v>
      </c>
      <c r="C419" s="137">
        <v>0</v>
      </c>
      <c r="D419" s="137">
        <v>0</v>
      </c>
      <c r="E419" s="96" t="e">
        <f t="shared" si="22"/>
        <v>#DIV/0!</v>
      </c>
    </row>
    <row r="420" spans="1:5" s="164" customFormat="1" ht="25.5">
      <c r="A420" s="131">
        <v>352</v>
      </c>
      <c r="B420" s="168" t="s">
        <v>181</v>
      </c>
      <c r="C420" s="95">
        <f>C421+C422</f>
        <v>505000</v>
      </c>
      <c r="D420" s="95">
        <f>D421+D422</f>
        <v>0</v>
      </c>
      <c r="E420" s="96">
        <f t="shared" si="22"/>
        <v>0</v>
      </c>
    </row>
    <row r="421" spans="1:5" s="163" customFormat="1" ht="12.75" hidden="1">
      <c r="A421" s="104">
        <v>3522</v>
      </c>
      <c r="B421" s="119" t="s">
        <v>2</v>
      </c>
      <c r="C421" s="245">
        <v>505000</v>
      </c>
      <c r="D421" s="137">
        <v>0</v>
      </c>
      <c r="E421" s="247">
        <f t="shared" si="22"/>
        <v>0</v>
      </c>
    </row>
    <row r="422" spans="1:5" s="163" customFormat="1" ht="12.75" hidden="1">
      <c r="A422" s="104">
        <v>3523</v>
      </c>
      <c r="B422" s="119" t="s">
        <v>172</v>
      </c>
      <c r="C422" s="137">
        <v>0</v>
      </c>
      <c r="D422" s="137">
        <v>0</v>
      </c>
      <c r="E422" s="96" t="e">
        <f t="shared" si="22"/>
        <v>#DIV/0!</v>
      </c>
    </row>
    <row r="423" spans="1:5" s="164" customFormat="1" ht="12.75">
      <c r="A423" s="131">
        <v>36</v>
      </c>
      <c r="B423" s="114" t="s">
        <v>67</v>
      </c>
      <c r="C423" s="95">
        <f>C424</f>
        <v>1744000</v>
      </c>
      <c r="D423" s="95">
        <f>D424</f>
        <v>38785.04</v>
      </c>
      <c r="E423" s="96">
        <f t="shared" si="22"/>
        <v>2.2239128440366973</v>
      </c>
    </row>
    <row r="424" spans="1:5" s="164" customFormat="1" ht="12.75">
      <c r="A424" s="131">
        <v>363</v>
      </c>
      <c r="B424" s="106" t="s">
        <v>163</v>
      </c>
      <c r="C424" s="95">
        <f>C425</f>
        <v>1744000</v>
      </c>
      <c r="D424" s="95">
        <f>D425</f>
        <v>38785.04</v>
      </c>
      <c r="E424" s="96">
        <f t="shared" si="22"/>
        <v>2.2239128440366973</v>
      </c>
    </row>
    <row r="425" spans="1:5" s="163" customFormat="1" ht="12.75">
      <c r="A425" s="104">
        <v>3632</v>
      </c>
      <c r="B425" s="119" t="s">
        <v>164</v>
      </c>
      <c r="C425" s="245">
        <v>1744000</v>
      </c>
      <c r="D425" s="137">
        <v>38785.04</v>
      </c>
      <c r="E425" s="247">
        <f t="shared" si="22"/>
        <v>2.2239128440366973</v>
      </c>
    </row>
    <row r="426" spans="1:5" s="164" customFormat="1" ht="12.75">
      <c r="A426" s="131">
        <v>38</v>
      </c>
      <c r="B426" s="115" t="s">
        <v>68</v>
      </c>
      <c r="C426" s="95">
        <f>C427</f>
        <v>58000</v>
      </c>
      <c r="D426" s="95">
        <f>D427</f>
        <v>6039.79</v>
      </c>
      <c r="E426" s="96">
        <f t="shared" si="22"/>
        <v>10.413431034482759</v>
      </c>
    </row>
    <row r="427" spans="1:5" s="164" customFormat="1" ht="12.75">
      <c r="A427" s="131">
        <v>381</v>
      </c>
      <c r="B427" s="115" t="s">
        <v>44</v>
      </c>
      <c r="C427" s="95">
        <f>C428</f>
        <v>58000</v>
      </c>
      <c r="D427" s="95">
        <f>D428</f>
        <v>6039.79</v>
      </c>
      <c r="E427" s="96">
        <f t="shared" si="22"/>
        <v>10.413431034482759</v>
      </c>
    </row>
    <row r="428" spans="1:5" s="163" customFormat="1" ht="12.75">
      <c r="A428" s="104">
        <v>3811</v>
      </c>
      <c r="B428" s="119" t="s">
        <v>20</v>
      </c>
      <c r="C428" s="245">
        <v>58000</v>
      </c>
      <c r="D428" s="137">
        <v>6039.79</v>
      </c>
      <c r="E428" s="247">
        <f t="shared" si="22"/>
        <v>10.413431034482759</v>
      </c>
    </row>
    <row r="429" spans="1:5" s="163" customFormat="1" ht="12.75">
      <c r="A429" s="104"/>
      <c r="B429" s="119"/>
      <c r="C429" s="137"/>
      <c r="D429" s="137"/>
      <c r="E429" s="96"/>
    </row>
    <row r="430" spans="1:5" s="164" customFormat="1" ht="25.5">
      <c r="A430" s="128" t="s">
        <v>128</v>
      </c>
      <c r="B430" s="123" t="s">
        <v>146</v>
      </c>
      <c r="C430" s="95">
        <f>C431+C446</f>
        <v>22654000</v>
      </c>
      <c r="D430" s="95">
        <f>D431+D446</f>
        <v>3894262.35</v>
      </c>
      <c r="E430" s="96">
        <f t="shared" si="22"/>
        <v>17.190175465701422</v>
      </c>
    </row>
    <row r="431" spans="1:5" s="164" customFormat="1" ht="12.75" hidden="1">
      <c r="A431" s="173">
        <v>3</v>
      </c>
      <c r="B431" s="102" t="s">
        <v>45</v>
      </c>
      <c r="C431" s="95">
        <f>C432+C438+C441</f>
        <v>7454000</v>
      </c>
      <c r="D431" s="95">
        <f>D432+D438+D441</f>
        <v>1874266.27</v>
      </c>
      <c r="E431" s="96">
        <f t="shared" si="22"/>
        <v>25.1444361416689</v>
      </c>
    </row>
    <row r="432" spans="1:5" s="164" customFormat="1" ht="12.75">
      <c r="A432" s="99">
        <v>35</v>
      </c>
      <c r="B432" s="107" t="s">
        <v>17</v>
      </c>
      <c r="C432" s="95">
        <f>C433+C435</f>
        <v>1064000</v>
      </c>
      <c r="D432" s="95">
        <f>D433+D435</f>
        <v>0</v>
      </c>
      <c r="E432" s="96">
        <f t="shared" si="22"/>
        <v>0</v>
      </c>
    </row>
    <row r="433" spans="1:5" s="164" customFormat="1" ht="12.75" hidden="1">
      <c r="A433" s="99">
        <v>351</v>
      </c>
      <c r="B433" s="107" t="s">
        <v>0</v>
      </c>
      <c r="C433" s="95">
        <f>C434</f>
        <v>0</v>
      </c>
      <c r="D433" s="95">
        <f>D434</f>
        <v>0</v>
      </c>
      <c r="E433" s="96">
        <v>0</v>
      </c>
    </row>
    <row r="434" spans="1:5" s="163" customFormat="1" ht="12.75" hidden="1">
      <c r="A434" s="104" t="s">
        <v>18</v>
      </c>
      <c r="B434" s="109" t="s">
        <v>0</v>
      </c>
      <c r="C434" s="137">
        <v>0</v>
      </c>
      <c r="D434" s="137">
        <v>0</v>
      </c>
      <c r="E434" s="208">
        <v>0</v>
      </c>
    </row>
    <row r="435" spans="1:5" s="164" customFormat="1" ht="25.5">
      <c r="A435" s="131">
        <v>352</v>
      </c>
      <c r="B435" s="168" t="s">
        <v>181</v>
      </c>
      <c r="C435" s="95">
        <f>C436+C437</f>
        <v>1064000</v>
      </c>
      <c r="D435" s="95">
        <f>D436+D437</f>
        <v>0</v>
      </c>
      <c r="E435" s="96">
        <f t="shared" si="22"/>
        <v>0</v>
      </c>
    </row>
    <row r="436" spans="1:5" s="163" customFormat="1" ht="12.75" hidden="1">
      <c r="A436" s="104">
        <v>3522</v>
      </c>
      <c r="B436" s="119" t="s">
        <v>2</v>
      </c>
      <c r="C436" s="245">
        <v>320000</v>
      </c>
      <c r="D436" s="137">
        <v>0</v>
      </c>
      <c r="E436" s="208">
        <f t="shared" si="22"/>
        <v>0</v>
      </c>
    </row>
    <row r="437" spans="1:5" s="163" customFormat="1" ht="12.75" hidden="1">
      <c r="A437" s="104">
        <v>3523</v>
      </c>
      <c r="B437" s="119" t="s">
        <v>172</v>
      </c>
      <c r="C437" s="245">
        <v>744000</v>
      </c>
      <c r="D437" s="137">
        <v>0</v>
      </c>
      <c r="E437" s="208">
        <f t="shared" si="22"/>
        <v>0</v>
      </c>
    </row>
    <row r="438" spans="1:5" s="162" customFormat="1" ht="12.75">
      <c r="A438" s="131">
        <v>36</v>
      </c>
      <c r="B438" s="114" t="s">
        <v>67</v>
      </c>
      <c r="C438" s="95">
        <f>C439</f>
        <v>6000000</v>
      </c>
      <c r="D438" s="95">
        <f>D439</f>
        <v>1784451.27</v>
      </c>
      <c r="E438" s="96">
        <f t="shared" si="22"/>
        <v>29.7408545</v>
      </c>
    </row>
    <row r="439" spans="1:5" s="164" customFormat="1" ht="12.75">
      <c r="A439" s="131">
        <v>363</v>
      </c>
      <c r="B439" s="106" t="s">
        <v>163</v>
      </c>
      <c r="C439" s="95">
        <f>C440</f>
        <v>6000000</v>
      </c>
      <c r="D439" s="95">
        <f>D440</f>
        <v>1784451.27</v>
      </c>
      <c r="E439" s="96">
        <f t="shared" si="22"/>
        <v>29.7408545</v>
      </c>
    </row>
    <row r="440" spans="1:5" s="163" customFormat="1" ht="12.75">
      <c r="A440" s="104">
        <v>3632</v>
      </c>
      <c r="B440" s="119" t="s">
        <v>164</v>
      </c>
      <c r="C440" s="245">
        <v>6000000</v>
      </c>
      <c r="D440" s="137">
        <v>1784451.27</v>
      </c>
      <c r="E440" s="247">
        <f t="shared" si="22"/>
        <v>29.7408545</v>
      </c>
    </row>
    <row r="441" spans="1:5" s="164" customFormat="1" ht="12.75">
      <c r="A441" s="131">
        <v>38</v>
      </c>
      <c r="B441" s="115" t="s">
        <v>68</v>
      </c>
      <c r="C441" s="95">
        <f>C442+C444</f>
        <v>390000</v>
      </c>
      <c r="D441" s="95">
        <f>D442+D444</f>
        <v>89815</v>
      </c>
      <c r="E441" s="96">
        <f t="shared" si="22"/>
        <v>23.02948717948718</v>
      </c>
    </row>
    <row r="442" spans="1:5" s="164" customFormat="1" ht="12.75">
      <c r="A442" s="131">
        <v>381</v>
      </c>
      <c r="B442" s="115" t="s">
        <v>44</v>
      </c>
      <c r="C442" s="95">
        <f>C443</f>
        <v>390000</v>
      </c>
      <c r="D442" s="95">
        <f>D443</f>
        <v>89815</v>
      </c>
      <c r="E442" s="96">
        <f t="shared" si="22"/>
        <v>23.02948717948718</v>
      </c>
    </row>
    <row r="443" spans="1:5" s="163" customFormat="1" ht="12.75">
      <c r="A443" s="104">
        <v>3811</v>
      </c>
      <c r="B443" s="119" t="s">
        <v>20</v>
      </c>
      <c r="C443" s="245">
        <v>390000</v>
      </c>
      <c r="D443" s="137">
        <v>89815</v>
      </c>
      <c r="E443" s="247">
        <f t="shared" si="22"/>
        <v>23.02948717948718</v>
      </c>
    </row>
    <row r="444" spans="1:5" s="164" customFormat="1" ht="12.75" hidden="1">
      <c r="A444" s="131">
        <v>382</v>
      </c>
      <c r="B444" s="115" t="s">
        <v>104</v>
      </c>
      <c r="C444" s="95">
        <f>C445</f>
        <v>0</v>
      </c>
      <c r="D444" s="95">
        <f>D445</f>
        <v>0</v>
      </c>
      <c r="E444" s="96">
        <v>0</v>
      </c>
    </row>
    <row r="445" spans="1:5" s="163" customFormat="1" ht="12.75" hidden="1">
      <c r="A445" s="104">
        <v>3822</v>
      </c>
      <c r="B445" s="119" t="s">
        <v>103</v>
      </c>
      <c r="C445" s="137">
        <v>0</v>
      </c>
      <c r="D445" s="137">
        <v>0</v>
      </c>
      <c r="E445" s="208">
        <v>0</v>
      </c>
    </row>
    <row r="446" spans="1:5" s="164" customFormat="1" ht="12.75" hidden="1">
      <c r="A446" s="131">
        <v>5</v>
      </c>
      <c r="B446" s="121" t="s">
        <v>32</v>
      </c>
      <c r="C446" s="95">
        <f>C447</f>
        <v>15200000</v>
      </c>
      <c r="D446" s="95">
        <f>D447</f>
        <v>2019996.08</v>
      </c>
      <c r="E446" s="96">
        <f t="shared" si="22"/>
        <v>13.289447894736842</v>
      </c>
    </row>
    <row r="447" spans="1:5" s="164" customFormat="1" ht="12.75">
      <c r="A447" s="131">
        <v>51</v>
      </c>
      <c r="B447" s="120" t="s">
        <v>33</v>
      </c>
      <c r="C447" s="95">
        <f>C448+C450</f>
        <v>15200000</v>
      </c>
      <c r="D447" s="95">
        <f>D448+D450</f>
        <v>2019996.08</v>
      </c>
      <c r="E447" s="96">
        <f t="shared" si="22"/>
        <v>13.289447894736842</v>
      </c>
    </row>
    <row r="448" spans="1:5" s="164" customFormat="1" ht="12.75" hidden="1">
      <c r="A448" s="131">
        <v>514</v>
      </c>
      <c r="B448" s="125" t="s">
        <v>111</v>
      </c>
      <c r="C448" s="95">
        <f>C449</f>
        <v>0</v>
      </c>
      <c r="D448" s="95">
        <f>D449</f>
        <v>0</v>
      </c>
      <c r="E448" s="96">
        <v>0</v>
      </c>
    </row>
    <row r="449" spans="1:5" s="163" customFormat="1" ht="12.75" hidden="1">
      <c r="A449" s="104">
        <v>5141</v>
      </c>
      <c r="B449" s="119" t="s">
        <v>109</v>
      </c>
      <c r="C449" s="137">
        <v>0</v>
      </c>
      <c r="D449" s="137">
        <v>0</v>
      </c>
      <c r="E449" s="208">
        <v>0</v>
      </c>
    </row>
    <row r="450" spans="1:5" s="164" customFormat="1" ht="25.5">
      <c r="A450" s="131">
        <v>516</v>
      </c>
      <c r="B450" s="125" t="s">
        <v>169</v>
      </c>
      <c r="C450" s="95">
        <f>C451+C452</f>
        <v>15200000</v>
      </c>
      <c r="D450" s="95">
        <f>D451+D452</f>
        <v>2019996.08</v>
      </c>
      <c r="E450" s="96">
        <f t="shared" si="22"/>
        <v>13.289447894736842</v>
      </c>
    </row>
    <row r="451" spans="1:5" s="163" customFormat="1" ht="12.75">
      <c r="A451" s="104">
        <v>5163</v>
      </c>
      <c r="B451" s="127" t="s">
        <v>170</v>
      </c>
      <c r="C451" s="245">
        <v>15200000</v>
      </c>
      <c r="D451" s="137">
        <v>1747225</v>
      </c>
      <c r="E451" s="247">
        <f aca="true" t="shared" si="23" ref="E451:E514">D451/C451*100</f>
        <v>11.494901315789473</v>
      </c>
    </row>
    <row r="452" spans="1:5" s="163" customFormat="1" ht="12.75">
      <c r="A452" s="177">
        <v>5164</v>
      </c>
      <c r="B452" s="127" t="s">
        <v>207</v>
      </c>
      <c r="C452" s="245">
        <v>0</v>
      </c>
      <c r="D452" s="137">
        <v>272771.08</v>
      </c>
      <c r="E452" s="247">
        <v>0</v>
      </c>
    </row>
    <row r="453" spans="1:5" s="163" customFormat="1" ht="12.75">
      <c r="A453" s="104"/>
      <c r="B453" s="127"/>
      <c r="C453" s="137"/>
      <c r="D453" s="137"/>
      <c r="E453" s="96"/>
    </row>
    <row r="454" spans="1:5" s="164" customFormat="1" ht="12.75">
      <c r="A454" s="128" t="s">
        <v>129</v>
      </c>
      <c r="B454" s="123" t="s">
        <v>147</v>
      </c>
      <c r="C454" s="95">
        <f>C455+C470</f>
        <v>24270000</v>
      </c>
      <c r="D454" s="95">
        <f>D455+D470</f>
        <v>4155782.8200000003</v>
      </c>
      <c r="E454" s="96">
        <f t="shared" si="23"/>
        <v>17.12312657601978</v>
      </c>
    </row>
    <row r="455" spans="1:5" s="164" customFormat="1" ht="12.75" hidden="1">
      <c r="A455" s="173">
        <v>3</v>
      </c>
      <c r="B455" s="102" t="s">
        <v>45</v>
      </c>
      <c r="C455" s="95">
        <f>C456+C462+C465</f>
        <v>22620000</v>
      </c>
      <c r="D455" s="95">
        <f>D456+D462+D465</f>
        <v>4155782.8200000003</v>
      </c>
      <c r="E455" s="96">
        <f t="shared" si="23"/>
        <v>18.372161007957562</v>
      </c>
    </row>
    <row r="456" spans="1:5" s="164" customFormat="1" ht="12.75">
      <c r="A456" s="173">
        <v>35</v>
      </c>
      <c r="B456" s="107" t="s">
        <v>17</v>
      </c>
      <c r="C456" s="95">
        <f>C457+C459</f>
        <v>720000</v>
      </c>
      <c r="D456" s="95">
        <f>D457+D459</f>
        <v>0</v>
      </c>
      <c r="E456" s="96">
        <f t="shared" si="23"/>
        <v>0</v>
      </c>
    </row>
    <row r="457" spans="1:5" s="164" customFormat="1" ht="12.75" hidden="1">
      <c r="A457" s="173">
        <v>351</v>
      </c>
      <c r="B457" s="107" t="s">
        <v>0</v>
      </c>
      <c r="C457" s="95">
        <f>C458</f>
        <v>0</v>
      </c>
      <c r="D457" s="95">
        <f>D458</f>
        <v>0</v>
      </c>
      <c r="E457" s="96" t="e">
        <f t="shared" si="23"/>
        <v>#DIV/0!</v>
      </c>
    </row>
    <row r="458" spans="1:5" s="163" customFormat="1" ht="12.75" hidden="1">
      <c r="A458" s="104">
        <v>3512</v>
      </c>
      <c r="B458" s="109" t="s">
        <v>0</v>
      </c>
      <c r="C458" s="137">
        <v>0</v>
      </c>
      <c r="D458" s="137">
        <v>0</v>
      </c>
      <c r="E458" s="96" t="e">
        <f t="shared" si="23"/>
        <v>#DIV/0!</v>
      </c>
    </row>
    <row r="459" spans="1:5" s="163" customFormat="1" ht="25.5">
      <c r="A459" s="131">
        <v>352</v>
      </c>
      <c r="B459" s="168" t="s">
        <v>181</v>
      </c>
      <c r="C459" s="95">
        <f>C460+C461</f>
        <v>720000</v>
      </c>
      <c r="D459" s="95">
        <f>D460+D461</f>
        <v>0</v>
      </c>
      <c r="E459" s="96">
        <f t="shared" si="23"/>
        <v>0</v>
      </c>
    </row>
    <row r="460" spans="1:5" s="93" customFormat="1" ht="12.75" hidden="1">
      <c r="A460" s="104">
        <v>3522</v>
      </c>
      <c r="B460" s="119" t="s">
        <v>2</v>
      </c>
      <c r="C460" s="137">
        <v>0</v>
      </c>
      <c r="D460" s="137">
        <v>0</v>
      </c>
      <c r="E460" s="208">
        <v>0</v>
      </c>
    </row>
    <row r="461" spans="1:5" s="163" customFormat="1" ht="12.75" hidden="1">
      <c r="A461" s="104">
        <v>3523</v>
      </c>
      <c r="B461" s="119" t="s">
        <v>172</v>
      </c>
      <c r="C461" s="245">
        <v>720000</v>
      </c>
      <c r="D461" s="137">
        <v>0</v>
      </c>
      <c r="E461" s="208">
        <f t="shared" si="23"/>
        <v>0</v>
      </c>
    </row>
    <row r="462" spans="1:5" s="163" customFormat="1" ht="12.75">
      <c r="A462" s="131">
        <v>36</v>
      </c>
      <c r="B462" s="114" t="s">
        <v>67</v>
      </c>
      <c r="C462" s="95">
        <f>C463</f>
        <v>12500000</v>
      </c>
      <c r="D462" s="95">
        <f>D463</f>
        <v>2991382.21</v>
      </c>
      <c r="E462" s="96">
        <f t="shared" si="23"/>
        <v>23.931057680000002</v>
      </c>
    </row>
    <row r="463" spans="1:5" s="164" customFormat="1" ht="12.75">
      <c r="A463" s="131">
        <v>363</v>
      </c>
      <c r="B463" s="106" t="s">
        <v>163</v>
      </c>
      <c r="C463" s="95">
        <f>C464</f>
        <v>12500000</v>
      </c>
      <c r="D463" s="95">
        <f>D464</f>
        <v>2991382.21</v>
      </c>
      <c r="E463" s="96">
        <f t="shared" si="23"/>
        <v>23.931057680000002</v>
      </c>
    </row>
    <row r="464" spans="1:5" s="163" customFormat="1" ht="12.75">
      <c r="A464" s="104">
        <v>3632</v>
      </c>
      <c r="B464" s="119" t="s">
        <v>164</v>
      </c>
      <c r="C464" s="245">
        <v>12500000</v>
      </c>
      <c r="D464" s="137">
        <v>2991382.21</v>
      </c>
      <c r="E464" s="247">
        <f t="shared" si="23"/>
        <v>23.931057680000002</v>
      </c>
    </row>
    <row r="465" spans="1:5" s="164" customFormat="1" ht="12.75">
      <c r="A465" s="131">
        <v>38</v>
      </c>
      <c r="B465" s="115" t="s">
        <v>68</v>
      </c>
      <c r="C465" s="95">
        <f>C466+C468</f>
        <v>9400000</v>
      </c>
      <c r="D465" s="95">
        <f>D466+D468</f>
        <v>1164400.61</v>
      </c>
      <c r="E465" s="96">
        <f t="shared" si="23"/>
        <v>12.387240531914895</v>
      </c>
    </row>
    <row r="466" spans="1:5" s="164" customFormat="1" ht="12.75">
      <c r="A466" s="131">
        <v>381</v>
      </c>
      <c r="B466" s="115" t="s">
        <v>44</v>
      </c>
      <c r="C466" s="95">
        <f>C467</f>
        <v>9400000</v>
      </c>
      <c r="D466" s="95">
        <f>D467</f>
        <v>1164400.61</v>
      </c>
      <c r="E466" s="96">
        <f t="shared" si="23"/>
        <v>12.387240531914895</v>
      </c>
    </row>
    <row r="467" spans="1:5" s="163" customFormat="1" ht="12.75">
      <c r="A467" s="104">
        <v>3811</v>
      </c>
      <c r="B467" s="119" t="s">
        <v>20</v>
      </c>
      <c r="C467" s="245">
        <v>9400000</v>
      </c>
      <c r="D467" s="137">
        <v>1164400.61</v>
      </c>
      <c r="E467" s="247">
        <f t="shared" si="23"/>
        <v>12.387240531914895</v>
      </c>
    </row>
    <row r="468" spans="1:5" s="164" customFormat="1" ht="12.75" hidden="1">
      <c r="A468" s="131">
        <v>382</v>
      </c>
      <c r="B468" s="115" t="s">
        <v>104</v>
      </c>
      <c r="C468" s="95">
        <f>C469</f>
        <v>0</v>
      </c>
      <c r="D468" s="95">
        <f>D469</f>
        <v>0</v>
      </c>
      <c r="E468" s="96">
        <v>0</v>
      </c>
    </row>
    <row r="469" spans="1:5" s="163" customFormat="1" ht="12.75" hidden="1">
      <c r="A469" s="104">
        <v>3822</v>
      </c>
      <c r="B469" s="119" t="s">
        <v>103</v>
      </c>
      <c r="C469" s="137">
        <v>0</v>
      </c>
      <c r="D469" s="137">
        <v>0</v>
      </c>
      <c r="E469" s="208">
        <v>0</v>
      </c>
    </row>
    <row r="470" spans="1:5" s="164" customFormat="1" ht="12.75" hidden="1">
      <c r="A470" s="131">
        <v>5</v>
      </c>
      <c r="B470" s="121" t="s">
        <v>32</v>
      </c>
      <c r="C470" s="95">
        <f>C471</f>
        <v>1650000</v>
      </c>
      <c r="D470" s="95">
        <f>D471</f>
        <v>0</v>
      </c>
      <c r="E470" s="96">
        <f t="shared" si="23"/>
        <v>0</v>
      </c>
    </row>
    <row r="471" spans="1:5" s="164" customFormat="1" ht="12.75">
      <c r="A471" s="131">
        <v>51</v>
      </c>
      <c r="B471" s="120" t="s">
        <v>33</v>
      </c>
      <c r="C471" s="95">
        <f>C472+C474</f>
        <v>1650000</v>
      </c>
      <c r="D471" s="95">
        <f>D472+D474</f>
        <v>0</v>
      </c>
      <c r="E471" s="96">
        <f t="shared" si="23"/>
        <v>0</v>
      </c>
    </row>
    <row r="472" spans="1:5" s="164" customFormat="1" ht="12.75" hidden="1">
      <c r="A472" s="131">
        <v>514</v>
      </c>
      <c r="B472" s="125" t="s">
        <v>111</v>
      </c>
      <c r="C472" s="95">
        <f>C473</f>
        <v>0</v>
      </c>
      <c r="D472" s="95">
        <f>D473</f>
        <v>0</v>
      </c>
      <c r="E472" s="96">
        <v>0</v>
      </c>
    </row>
    <row r="473" spans="1:5" s="163" customFormat="1" ht="12.75" hidden="1">
      <c r="A473" s="104">
        <v>5141</v>
      </c>
      <c r="B473" s="119" t="s">
        <v>109</v>
      </c>
      <c r="C473" s="137">
        <v>0</v>
      </c>
      <c r="D473" s="137">
        <v>0</v>
      </c>
      <c r="E473" s="208">
        <v>0</v>
      </c>
    </row>
    <row r="474" spans="1:5" s="164" customFormat="1" ht="25.5">
      <c r="A474" s="131">
        <v>516</v>
      </c>
      <c r="B474" s="125" t="s">
        <v>169</v>
      </c>
      <c r="C474" s="95">
        <f>C475</f>
        <v>1650000</v>
      </c>
      <c r="D474" s="95">
        <f>D475</f>
        <v>0</v>
      </c>
      <c r="E474" s="96">
        <f t="shared" si="23"/>
        <v>0</v>
      </c>
    </row>
    <row r="475" spans="1:5" s="163" customFormat="1" ht="12.75" hidden="1">
      <c r="A475" s="104">
        <v>5163</v>
      </c>
      <c r="B475" s="127" t="s">
        <v>170</v>
      </c>
      <c r="C475" s="245">
        <v>1650000</v>
      </c>
      <c r="D475" s="137">
        <v>0</v>
      </c>
      <c r="E475" s="208">
        <f t="shared" si="23"/>
        <v>0</v>
      </c>
    </row>
    <row r="476" spans="1:5" s="163" customFormat="1" ht="12.75">
      <c r="A476" s="104"/>
      <c r="B476" s="119"/>
      <c r="C476" s="137"/>
      <c r="D476" s="137"/>
      <c r="E476" s="96"/>
    </row>
    <row r="477" spans="1:5" s="164" customFormat="1" ht="12.75">
      <c r="A477" s="128" t="s">
        <v>130</v>
      </c>
      <c r="B477" s="123" t="s">
        <v>148</v>
      </c>
      <c r="C477" s="95">
        <f>C478+C491</f>
        <v>4210000</v>
      </c>
      <c r="D477" s="95">
        <f>D478+D491</f>
        <v>0</v>
      </c>
      <c r="E477" s="96">
        <f t="shared" si="23"/>
        <v>0</v>
      </c>
    </row>
    <row r="478" spans="1:5" s="164" customFormat="1" ht="12.75" hidden="1">
      <c r="A478" s="131">
        <v>3</v>
      </c>
      <c r="B478" s="102" t="s">
        <v>45</v>
      </c>
      <c r="C478" s="95">
        <f>C479+C485+C488</f>
        <v>210000</v>
      </c>
      <c r="D478" s="95">
        <f>D479+D485+D488</f>
        <v>0</v>
      </c>
      <c r="E478" s="96">
        <f t="shared" si="23"/>
        <v>0</v>
      </c>
    </row>
    <row r="479" spans="1:5" s="164" customFormat="1" ht="12.75">
      <c r="A479" s="131">
        <v>35</v>
      </c>
      <c r="B479" s="107" t="s">
        <v>17</v>
      </c>
      <c r="C479" s="95">
        <f>C480+C482</f>
        <v>210000</v>
      </c>
      <c r="D479" s="95">
        <f>D480+D482</f>
        <v>0</v>
      </c>
      <c r="E479" s="96">
        <f t="shared" si="23"/>
        <v>0</v>
      </c>
    </row>
    <row r="480" spans="1:5" s="162" customFormat="1" ht="12.75" hidden="1">
      <c r="A480" s="131">
        <v>351</v>
      </c>
      <c r="B480" s="107" t="s">
        <v>0</v>
      </c>
      <c r="C480" s="95">
        <f>C481</f>
        <v>0</v>
      </c>
      <c r="D480" s="95">
        <f>D481</f>
        <v>0</v>
      </c>
      <c r="E480" s="96">
        <v>0</v>
      </c>
    </row>
    <row r="481" spans="1:5" s="163" customFormat="1" ht="12.75" hidden="1">
      <c r="A481" s="104">
        <v>3512</v>
      </c>
      <c r="B481" s="109" t="s">
        <v>0</v>
      </c>
      <c r="C481" s="137">
        <v>0</v>
      </c>
      <c r="D481" s="137">
        <v>0</v>
      </c>
      <c r="E481" s="208">
        <v>0</v>
      </c>
    </row>
    <row r="482" spans="1:5" s="164" customFormat="1" ht="25.5">
      <c r="A482" s="131">
        <v>352</v>
      </c>
      <c r="B482" s="168" t="s">
        <v>181</v>
      </c>
      <c r="C482" s="95">
        <f>C483+C484</f>
        <v>210000</v>
      </c>
      <c r="D482" s="95">
        <f>D483+D484</f>
        <v>0</v>
      </c>
      <c r="E482" s="96">
        <f t="shared" si="23"/>
        <v>0</v>
      </c>
    </row>
    <row r="483" spans="1:5" s="163" customFormat="1" ht="12.75" hidden="1">
      <c r="A483" s="104">
        <v>3522</v>
      </c>
      <c r="B483" s="119" t="s">
        <v>2</v>
      </c>
      <c r="C483" s="245">
        <v>140000</v>
      </c>
      <c r="D483" s="137">
        <v>0</v>
      </c>
      <c r="E483" s="208">
        <f t="shared" si="23"/>
        <v>0</v>
      </c>
    </row>
    <row r="484" spans="1:5" s="163" customFormat="1" ht="12.75" hidden="1">
      <c r="A484" s="104">
        <v>3523</v>
      </c>
      <c r="B484" s="109" t="s">
        <v>162</v>
      </c>
      <c r="C484" s="245">
        <v>70000</v>
      </c>
      <c r="D484" s="137">
        <v>0</v>
      </c>
      <c r="E484" s="208">
        <f t="shared" si="23"/>
        <v>0</v>
      </c>
    </row>
    <row r="485" spans="1:5" s="164" customFormat="1" ht="12.75" hidden="1">
      <c r="A485" s="131">
        <v>36</v>
      </c>
      <c r="B485" s="114" t="s">
        <v>67</v>
      </c>
      <c r="C485" s="95">
        <f>C486</f>
        <v>0</v>
      </c>
      <c r="D485" s="95">
        <f>D486</f>
        <v>0</v>
      </c>
      <c r="E485" s="96">
        <v>0</v>
      </c>
    </row>
    <row r="486" spans="1:5" s="164" customFormat="1" ht="12.75" hidden="1">
      <c r="A486" s="131">
        <v>363</v>
      </c>
      <c r="B486" s="106" t="s">
        <v>163</v>
      </c>
      <c r="C486" s="95">
        <f>C487</f>
        <v>0</v>
      </c>
      <c r="D486" s="95">
        <f>D487</f>
        <v>0</v>
      </c>
      <c r="E486" s="96">
        <v>0</v>
      </c>
    </row>
    <row r="487" spans="1:5" s="163" customFormat="1" ht="12.75" hidden="1">
      <c r="A487" s="104">
        <v>3632</v>
      </c>
      <c r="B487" s="119" t="s">
        <v>164</v>
      </c>
      <c r="C487" s="137">
        <v>0</v>
      </c>
      <c r="D487" s="137">
        <v>0</v>
      </c>
      <c r="E487" s="208">
        <v>0</v>
      </c>
    </row>
    <row r="488" spans="1:5" s="164" customFormat="1" ht="12.75" hidden="1">
      <c r="A488" s="131">
        <v>38</v>
      </c>
      <c r="B488" s="115" t="s">
        <v>68</v>
      </c>
      <c r="C488" s="95">
        <f>C489</f>
        <v>0</v>
      </c>
      <c r="D488" s="95">
        <f>D489</f>
        <v>0</v>
      </c>
      <c r="E488" s="96">
        <v>0</v>
      </c>
    </row>
    <row r="489" spans="1:5" s="164" customFormat="1" ht="12.75" hidden="1">
      <c r="A489" s="131">
        <v>381</v>
      </c>
      <c r="B489" s="115" t="s">
        <v>44</v>
      </c>
      <c r="C489" s="95">
        <f>C490</f>
        <v>0</v>
      </c>
      <c r="D489" s="95">
        <f>D490</f>
        <v>0</v>
      </c>
      <c r="E489" s="96">
        <v>0</v>
      </c>
    </row>
    <row r="490" spans="1:5" s="163" customFormat="1" ht="12.75" hidden="1">
      <c r="A490" s="104">
        <v>3811</v>
      </c>
      <c r="B490" s="119" t="s">
        <v>20</v>
      </c>
      <c r="C490" s="137">
        <v>0</v>
      </c>
      <c r="D490" s="137">
        <v>0</v>
      </c>
      <c r="E490" s="208">
        <v>0</v>
      </c>
    </row>
    <row r="491" spans="1:5" s="164" customFormat="1" ht="12.75" hidden="1">
      <c r="A491" s="131">
        <v>5</v>
      </c>
      <c r="B491" s="121" t="s">
        <v>32</v>
      </c>
      <c r="C491" s="95">
        <f>C492</f>
        <v>4000000</v>
      </c>
      <c r="D491" s="95">
        <f>D492</f>
        <v>0</v>
      </c>
      <c r="E491" s="96">
        <f t="shared" si="23"/>
        <v>0</v>
      </c>
    </row>
    <row r="492" spans="1:5" s="162" customFormat="1" ht="12.75">
      <c r="A492" s="131">
        <v>51</v>
      </c>
      <c r="B492" s="120" t="s">
        <v>33</v>
      </c>
      <c r="C492" s="95">
        <f>C493+C495</f>
        <v>4000000</v>
      </c>
      <c r="D492" s="95">
        <f>D493+D495</f>
        <v>0</v>
      </c>
      <c r="E492" s="96">
        <f t="shared" si="23"/>
        <v>0</v>
      </c>
    </row>
    <row r="493" spans="1:5" s="164" customFormat="1" ht="12.75" hidden="1">
      <c r="A493" s="131">
        <v>514</v>
      </c>
      <c r="B493" s="125" t="s">
        <v>111</v>
      </c>
      <c r="C493" s="95">
        <f>C494</f>
        <v>0</v>
      </c>
      <c r="D493" s="95">
        <f>D494</f>
        <v>0</v>
      </c>
      <c r="E493" s="96">
        <v>0</v>
      </c>
    </row>
    <row r="494" spans="1:5" s="163" customFormat="1" ht="12.75" hidden="1">
      <c r="A494" s="104">
        <v>5141</v>
      </c>
      <c r="B494" s="119" t="s">
        <v>109</v>
      </c>
      <c r="C494" s="137">
        <v>0</v>
      </c>
      <c r="D494" s="137">
        <v>0</v>
      </c>
      <c r="E494" s="208">
        <v>0</v>
      </c>
    </row>
    <row r="495" spans="1:5" s="164" customFormat="1" ht="25.5">
      <c r="A495" s="131">
        <v>516</v>
      </c>
      <c r="B495" s="125" t="s">
        <v>169</v>
      </c>
      <c r="C495" s="95">
        <f>C496</f>
        <v>4000000</v>
      </c>
      <c r="D495" s="95">
        <f>D496</f>
        <v>0</v>
      </c>
      <c r="E495" s="96">
        <f t="shared" si="23"/>
        <v>0</v>
      </c>
    </row>
    <row r="496" spans="1:5" s="163" customFormat="1" ht="12.75" hidden="1">
      <c r="A496" s="104">
        <v>5163</v>
      </c>
      <c r="B496" s="127" t="s">
        <v>170</v>
      </c>
      <c r="C496" s="245">
        <v>4000000</v>
      </c>
      <c r="D496" s="137">
        <v>0</v>
      </c>
      <c r="E496" s="208">
        <f t="shared" si="23"/>
        <v>0</v>
      </c>
    </row>
    <row r="497" spans="1:5" s="163" customFormat="1" ht="12.75">
      <c r="A497" s="104"/>
      <c r="B497" s="119"/>
      <c r="C497" s="137"/>
      <c r="D497" s="137"/>
      <c r="E497" s="96"/>
    </row>
    <row r="498" spans="1:5" s="164" customFormat="1" ht="25.5">
      <c r="A498" s="128" t="s">
        <v>131</v>
      </c>
      <c r="B498" s="123" t="s">
        <v>174</v>
      </c>
      <c r="C498" s="95">
        <f>C499</f>
        <v>4600000</v>
      </c>
      <c r="D498" s="95">
        <f>D499</f>
        <v>560138.36</v>
      </c>
      <c r="E498" s="96">
        <f t="shared" si="23"/>
        <v>12.176920869565217</v>
      </c>
    </row>
    <row r="499" spans="1:5" s="164" customFormat="1" ht="12.75" hidden="1">
      <c r="A499" s="173">
        <v>3</v>
      </c>
      <c r="B499" s="102" t="s">
        <v>45</v>
      </c>
      <c r="C499" s="95">
        <f>C500+C506+C511+C514</f>
        <v>4600000</v>
      </c>
      <c r="D499" s="95">
        <f>D500+D506+D511+D514</f>
        <v>560138.36</v>
      </c>
      <c r="E499" s="96">
        <f t="shared" si="23"/>
        <v>12.176920869565217</v>
      </c>
    </row>
    <row r="500" spans="1:5" s="164" customFormat="1" ht="12.75">
      <c r="A500" s="128">
        <v>32</v>
      </c>
      <c r="B500" s="107" t="s">
        <v>4</v>
      </c>
      <c r="C500" s="95">
        <f>C501+C504</f>
        <v>300000</v>
      </c>
      <c r="D500" s="95">
        <f>D501+D504</f>
        <v>0</v>
      </c>
      <c r="E500" s="96">
        <f t="shared" si="23"/>
        <v>0</v>
      </c>
    </row>
    <row r="501" spans="1:5" s="164" customFormat="1" ht="12.75">
      <c r="A501" s="128">
        <v>323</v>
      </c>
      <c r="B501" s="110" t="s">
        <v>12</v>
      </c>
      <c r="C501" s="95">
        <f>C502+C503</f>
        <v>300000</v>
      </c>
      <c r="D501" s="95">
        <f>D502+D503</f>
        <v>0</v>
      </c>
      <c r="E501" s="96">
        <f t="shared" si="23"/>
        <v>0</v>
      </c>
    </row>
    <row r="502" spans="1:5" s="163" customFormat="1" ht="12.75" hidden="1">
      <c r="A502" s="104">
        <v>3233</v>
      </c>
      <c r="B502" s="108" t="s">
        <v>57</v>
      </c>
      <c r="C502" s="245">
        <v>100000</v>
      </c>
      <c r="D502" s="137">
        <v>0</v>
      </c>
      <c r="E502" s="208">
        <f t="shared" si="23"/>
        <v>0</v>
      </c>
    </row>
    <row r="503" spans="1:5" s="191" customFormat="1" ht="12.75" hidden="1">
      <c r="A503" s="104">
        <v>3237</v>
      </c>
      <c r="B503" s="108" t="s">
        <v>14</v>
      </c>
      <c r="C503" s="245">
        <v>200000</v>
      </c>
      <c r="D503" s="137">
        <v>0</v>
      </c>
      <c r="E503" s="208">
        <f t="shared" si="23"/>
        <v>0</v>
      </c>
    </row>
    <row r="504" spans="1:5" s="166" customFormat="1" ht="12.75" hidden="1">
      <c r="A504" s="131">
        <v>329</v>
      </c>
      <c r="B504" s="103" t="s">
        <v>62</v>
      </c>
      <c r="C504" s="95">
        <f>C505</f>
        <v>0</v>
      </c>
      <c r="D504" s="95">
        <f>D505</f>
        <v>0</v>
      </c>
      <c r="E504" s="96" t="e">
        <f t="shared" si="23"/>
        <v>#DIV/0!</v>
      </c>
    </row>
    <row r="505" spans="1:5" s="167" customFormat="1" ht="12.75" hidden="1">
      <c r="A505" s="104">
        <v>3299</v>
      </c>
      <c r="B505" s="119" t="s">
        <v>62</v>
      </c>
      <c r="C505" s="137">
        <v>0</v>
      </c>
      <c r="D505" s="137">
        <v>0</v>
      </c>
      <c r="E505" s="96" t="e">
        <f t="shared" si="23"/>
        <v>#DIV/0!</v>
      </c>
    </row>
    <row r="506" spans="1:5" s="166" customFormat="1" ht="12.75">
      <c r="A506" s="131">
        <v>35</v>
      </c>
      <c r="B506" s="107" t="s">
        <v>17</v>
      </c>
      <c r="C506" s="95">
        <f>C507+C509</f>
        <v>2800000</v>
      </c>
      <c r="D506" s="95">
        <f>D507+D509</f>
        <v>13446.11</v>
      </c>
      <c r="E506" s="96">
        <f t="shared" si="23"/>
        <v>0.4802182142857143</v>
      </c>
    </row>
    <row r="507" spans="1:5" s="166" customFormat="1" ht="12.75" hidden="1">
      <c r="A507" s="131">
        <v>351</v>
      </c>
      <c r="B507" s="107" t="s">
        <v>0</v>
      </c>
      <c r="C507" s="95">
        <f>C508</f>
        <v>0</v>
      </c>
      <c r="D507" s="95">
        <f>D508</f>
        <v>0</v>
      </c>
      <c r="E507" s="96" t="e">
        <f t="shared" si="23"/>
        <v>#DIV/0!</v>
      </c>
    </row>
    <row r="508" spans="1:5" s="167" customFormat="1" ht="12.75" hidden="1">
      <c r="A508" s="104">
        <v>3512</v>
      </c>
      <c r="B508" s="119" t="s">
        <v>0</v>
      </c>
      <c r="C508" s="137">
        <v>0</v>
      </c>
      <c r="D508" s="137">
        <v>0</v>
      </c>
      <c r="E508" s="96" t="e">
        <f t="shared" si="23"/>
        <v>#DIV/0!</v>
      </c>
    </row>
    <row r="509" spans="1:5" s="166" customFormat="1" ht="25.5">
      <c r="A509" s="131">
        <v>352</v>
      </c>
      <c r="B509" s="168" t="s">
        <v>181</v>
      </c>
      <c r="C509" s="95">
        <f>C510</f>
        <v>2800000</v>
      </c>
      <c r="D509" s="95">
        <f>D510</f>
        <v>13446.11</v>
      </c>
      <c r="E509" s="96">
        <f t="shared" si="23"/>
        <v>0.4802182142857143</v>
      </c>
    </row>
    <row r="510" spans="1:5" s="191" customFormat="1" ht="12.75">
      <c r="A510" s="104">
        <v>3522</v>
      </c>
      <c r="B510" s="119" t="s">
        <v>2</v>
      </c>
      <c r="C510" s="245">
        <v>2800000</v>
      </c>
      <c r="D510" s="137">
        <v>13446.11</v>
      </c>
      <c r="E510" s="247">
        <f t="shared" si="23"/>
        <v>0.4802182142857143</v>
      </c>
    </row>
    <row r="511" spans="1:5" s="166" customFormat="1" ht="12.75">
      <c r="A511" s="131">
        <v>36</v>
      </c>
      <c r="B511" s="114" t="s">
        <v>67</v>
      </c>
      <c r="C511" s="95">
        <f>C512</f>
        <v>1000000</v>
      </c>
      <c r="D511" s="95">
        <f>D512</f>
        <v>361848.25</v>
      </c>
      <c r="E511" s="96">
        <f t="shared" si="23"/>
        <v>36.184825</v>
      </c>
    </row>
    <row r="512" spans="1:5" s="166" customFormat="1" ht="12.75">
      <c r="A512" s="131">
        <v>363</v>
      </c>
      <c r="B512" s="106" t="s">
        <v>163</v>
      </c>
      <c r="C512" s="95">
        <f>C513</f>
        <v>1000000</v>
      </c>
      <c r="D512" s="95">
        <f>D513</f>
        <v>361848.25</v>
      </c>
      <c r="E512" s="96">
        <f t="shared" si="23"/>
        <v>36.184825</v>
      </c>
    </row>
    <row r="513" spans="1:5" s="191" customFormat="1" ht="12.75">
      <c r="A513" s="104">
        <v>3632</v>
      </c>
      <c r="B513" s="119" t="s">
        <v>164</v>
      </c>
      <c r="C513" s="245">
        <v>1000000</v>
      </c>
      <c r="D513" s="137">
        <v>361848.25</v>
      </c>
      <c r="E513" s="247">
        <f t="shared" si="23"/>
        <v>36.184825</v>
      </c>
    </row>
    <row r="514" spans="1:5" s="166" customFormat="1" ht="12.75">
      <c r="A514" s="131">
        <v>38</v>
      </c>
      <c r="B514" s="115" t="s">
        <v>68</v>
      </c>
      <c r="C514" s="95">
        <f>C515</f>
        <v>500000</v>
      </c>
      <c r="D514" s="95">
        <f>D515</f>
        <v>184844</v>
      </c>
      <c r="E514" s="96">
        <f t="shared" si="23"/>
        <v>36.9688</v>
      </c>
    </row>
    <row r="515" spans="1:5" s="166" customFormat="1" ht="12.75">
      <c r="A515" s="131">
        <v>381</v>
      </c>
      <c r="B515" s="115" t="s">
        <v>44</v>
      </c>
      <c r="C515" s="95">
        <f>C516</f>
        <v>500000</v>
      </c>
      <c r="D515" s="95">
        <f>D516</f>
        <v>184844</v>
      </c>
      <c r="E515" s="96">
        <f aca="true" t="shared" si="24" ref="E515:E570">D515/C515*100</f>
        <v>36.9688</v>
      </c>
    </row>
    <row r="516" spans="1:5" s="191" customFormat="1" ht="12.75">
      <c r="A516" s="104">
        <v>3811</v>
      </c>
      <c r="B516" s="119" t="s">
        <v>20</v>
      </c>
      <c r="C516" s="245">
        <v>500000</v>
      </c>
      <c r="D516" s="137">
        <v>184844</v>
      </c>
      <c r="E516" s="247">
        <f t="shared" si="24"/>
        <v>36.9688</v>
      </c>
    </row>
    <row r="517" spans="1:5" ht="12.75">
      <c r="A517" s="104"/>
      <c r="B517" s="119"/>
      <c r="C517" s="137"/>
      <c r="D517" s="137"/>
      <c r="E517" s="96"/>
    </row>
    <row r="518" spans="1:5" s="166" customFormat="1" ht="25.5">
      <c r="A518" s="128" t="s">
        <v>132</v>
      </c>
      <c r="B518" s="123" t="s">
        <v>149</v>
      </c>
      <c r="C518" s="95">
        <f>C519</f>
        <v>687000</v>
      </c>
      <c r="D518" s="95">
        <f>D519</f>
        <v>94430.51</v>
      </c>
      <c r="E518" s="96">
        <f t="shared" si="24"/>
        <v>13.745343522561862</v>
      </c>
    </row>
    <row r="519" spans="1:5" s="166" customFormat="1" ht="12.75" hidden="1">
      <c r="A519" s="173">
        <v>3</v>
      </c>
      <c r="B519" s="102" t="s">
        <v>45</v>
      </c>
      <c r="C519" s="95">
        <f>C520+C523+C526</f>
        <v>687000</v>
      </c>
      <c r="D519" s="95">
        <f>D520+D523+D526</f>
        <v>94430.51</v>
      </c>
      <c r="E519" s="96">
        <f t="shared" si="24"/>
        <v>13.745343522561862</v>
      </c>
    </row>
    <row r="520" spans="1:5" s="166" customFormat="1" ht="12.75" hidden="1">
      <c r="A520" s="128">
        <v>32</v>
      </c>
      <c r="B520" s="107" t="s">
        <v>4</v>
      </c>
      <c r="C520" s="95">
        <f>C521</f>
        <v>0</v>
      </c>
      <c r="D520" s="95">
        <f>D521</f>
        <v>0</v>
      </c>
      <c r="E520" s="96">
        <v>0</v>
      </c>
    </row>
    <row r="521" spans="1:5" s="166" customFormat="1" ht="12.75" hidden="1">
      <c r="A521" s="131">
        <v>329</v>
      </c>
      <c r="B521" s="103" t="s">
        <v>62</v>
      </c>
      <c r="C521" s="95">
        <f>C522</f>
        <v>0</v>
      </c>
      <c r="D521" s="95">
        <f>D522</f>
        <v>0</v>
      </c>
      <c r="E521" s="96">
        <v>0</v>
      </c>
    </row>
    <row r="522" spans="1:5" s="191" customFormat="1" ht="12.75" hidden="1">
      <c r="A522" s="104">
        <v>3299</v>
      </c>
      <c r="B522" s="119" t="s">
        <v>62</v>
      </c>
      <c r="C522" s="137">
        <v>0</v>
      </c>
      <c r="D522" s="137">
        <v>0</v>
      </c>
      <c r="E522" s="208">
        <v>0</v>
      </c>
    </row>
    <row r="523" spans="1:5" s="166" customFormat="1" ht="12.75" hidden="1">
      <c r="A523" s="131">
        <v>36</v>
      </c>
      <c r="B523" s="114" t="s">
        <v>67</v>
      </c>
      <c r="C523" s="95">
        <f>C524</f>
        <v>0</v>
      </c>
      <c r="D523" s="95">
        <f>D524</f>
        <v>0</v>
      </c>
      <c r="E523" s="96">
        <v>0</v>
      </c>
    </row>
    <row r="524" spans="1:5" s="166" customFormat="1" ht="12.75" hidden="1">
      <c r="A524" s="131">
        <v>363</v>
      </c>
      <c r="B524" s="106" t="s">
        <v>163</v>
      </c>
      <c r="C524" s="95">
        <f>C525</f>
        <v>0</v>
      </c>
      <c r="D524" s="95">
        <f>D525</f>
        <v>0</v>
      </c>
      <c r="E524" s="96">
        <v>0</v>
      </c>
    </row>
    <row r="525" spans="1:5" s="191" customFormat="1" ht="12.75" hidden="1">
      <c r="A525" s="104">
        <v>3632</v>
      </c>
      <c r="B525" s="119" t="s">
        <v>164</v>
      </c>
      <c r="C525" s="137">
        <v>0</v>
      </c>
      <c r="D525" s="137">
        <v>0</v>
      </c>
      <c r="E525" s="208">
        <v>0</v>
      </c>
    </row>
    <row r="526" spans="1:5" s="166" customFormat="1" ht="12.75">
      <c r="A526" s="131">
        <v>38</v>
      </c>
      <c r="B526" s="115" t="s">
        <v>68</v>
      </c>
      <c r="C526" s="95">
        <f>C527</f>
        <v>687000</v>
      </c>
      <c r="D526" s="95">
        <f>D527</f>
        <v>94430.51</v>
      </c>
      <c r="E526" s="96">
        <f t="shared" si="24"/>
        <v>13.745343522561862</v>
      </c>
    </row>
    <row r="527" spans="1:5" s="166" customFormat="1" ht="12.75">
      <c r="A527" s="131">
        <v>381</v>
      </c>
      <c r="B527" s="115" t="s">
        <v>44</v>
      </c>
      <c r="C527" s="95">
        <f>C528</f>
        <v>687000</v>
      </c>
      <c r="D527" s="95">
        <f>D528</f>
        <v>94430.51</v>
      </c>
      <c r="E527" s="96">
        <f t="shared" si="24"/>
        <v>13.745343522561862</v>
      </c>
    </row>
    <row r="528" spans="1:5" s="191" customFormat="1" ht="12.75">
      <c r="A528" s="104">
        <v>3811</v>
      </c>
      <c r="B528" s="119" t="s">
        <v>20</v>
      </c>
      <c r="C528" s="245">
        <v>687000</v>
      </c>
      <c r="D528" s="137">
        <v>94430.51</v>
      </c>
      <c r="E528" s="247">
        <f t="shared" si="24"/>
        <v>13.745343522561862</v>
      </c>
    </row>
    <row r="529" spans="1:5" ht="12.75">
      <c r="A529" s="104"/>
      <c r="B529" s="119"/>
      <c r="C529" s="137"/>
      <c r="D529" s="137"/>
      <c r="E529" s="96"/>
    </row>
    <row r="530" spans="1:5" s="164" customFormat="1" ht="25.5">
      <c r="A530" s="128" t="s">
        <v>226</v>
      </c>
      <c r="B530" s="123" t="s">
        <v>213</v>
      </c>
      <c r="C530" s="95">
        <f aca="true" t="shared" si="25" ref="C530:D533">C531</f>
        <v>500000</v>
      </c>
      <c r="D530" s="95">
        <f t="shared" si="25"/>
        <v>0</v>
      </c>
      <c r="E530" s="96">
        <f t="shared" si="24"/>
        <v>0</v>
      </c>
    </row>
    <row r="531" spans="1:5" s="164" customFormat="1" ht="12.75" hidden="1">
      <c r="A531" s="173">
        <v>3</v>
      </c>
      <c r="B531" s="102" t="s">
        <v>45</v>
      </c>
      <c r="C531" s="95">
        <f t="shared" si="25"/>
        <v>500000</v>
      </c>
      <c r="D531" s="95">
        <f t="shared" si="25"/>
        <v>0</v>
      </c>
      <c r="E531" s="96">
        <f t="shared" si="24"/>
        <v>0</v>
      </c>
    </row>
    <row r="532" spans="1:5" s="166" customFormat="1" ht="12.75">
      <c r="A532" s="131">
        <v>36</v>
      </c>
      <c r="B532" s="114" t="s">
        <v>67</v>
      </c>
      <c r="C532" s="95">
        <f t="shared" si="25"/>
        <v>500000</v>
      </c>
      <c r="D532" s="95">
        <f t="shared" si="25"/>
        <v>0</v>
      </c>
      <c r="E532" s="96">
        <f t="shared" si="24"/>
        <v>0</v>
      </c>
    </row>
    <row r="533" spans="1:5" s="166" customFormat="1" ht="12.75">
      <c r="A533" s="131">
        <v>363</v>
      </c>
      <c r="B533" s="106" t="s">
        <v>163</v>
      </c>
      <c r="C533" s="95">
        <f t="shared" si="25"/>
        <v>500000</v>
      </c>
      <c r="D533" s="95">
        <f t="shared" si="25"/>
        <v>0</v>
      </c>
      <c r="E533" s="96">
        <f t="shared" si="24"/>
        <v>0</v>
      </c>
    </row>
    <row r="534" spans="1:5" s="191" customFormat="1" ht="12.75" hidden="1">
      <c r="A534" s="104">
        <v>3632</v>
      </c>
      <c r="B534" s="119" t="s">
        <v>164</v>
      </c>
      <c r="C534" s="245">
        <v>500000</v>
      </c>
      <c r="D534" s="137">
        <v>0</v>
      </c>
      <c r="E534" s="247">
        <f t="shared" si="24"/>
        <v>0</v>
      </c>
    </row>
    <row r="535" spans="1:5" ht="12.75">
      <c r="A535" s="104"/>
      <c r="B535" s="119"/>
      <c r="C535" s="137"/>
      <c r="D535" s="137"/>
      <c r="E535" s="96"/>
    </row>
    <row r="536" spans="1:5" s="166" customFormat="1" ht="12.75">
      <c r="A536" s="128" t="s">
        <v>227</v>
      </c>
      <c r="B536" s="123" t="s">
        <v>214</v>
      </c>
      <c r="C536" s="95">
        <f aca="true" t="shared" si="26" ref="C536:D539">C537</f>
        <v>2100000</v>
      </c>
      <c r="D536" s="95">
        <f t="shared" si="26"/>
        <v>0</v>
      </c>
      <c r="E536" s="96">
        <f t="shared" si="24"/>
        <v>0</v>
      </c>
    </row>
    <row r="537" spans="1:5" s="166" customFormat="1" ht="12.75" hidden="1">
      <c r="A537" s="173">
        <v>3</v>
      </c>
      <c r="B537" s="102" t="s">
        <v>45</v>
      </c>
      <c r="C537" s="95">
        <f t="shared" si="26"/>
        <v>2100000</v>
      </c>
      <c r="D537" s="95">
        <f t="shared" si="26"/>
        <v>0</v>
      </c>
      <c r="E537" s="96">
        <f t="shared" si="24"/>
        <v>0</v>
      </c>
    </row>
    <row r="538" spans="1:5" s="166" customFormat="1" ht="12.75">
      <c r="A538" s="128">
        <v>32</v>
      </c>
      <c r="B538" s="107" t="s">
        <v>4</v>
      </c>
      <c r="C538" s="95">
        <f t="shared" si="26"/>
        <v>2100000</v>
      </c>
      <c r="D538" s="95">
        <f t="shared" si="26"/>
        <v>0</v>
      </c>
      <c r="E538" s="96">
        <f t="shared" si="24"/>
        <v>0</v>
      </c>
    </row>
    <row r="539" spans="1:5" s="166" customFormat="1" ht="12.75">
      <c r="A539" s="131">
        <v>323</v>
      </c>
      <c r="B539" s="110" t="s">
        <v>12</v>
      </c>
      <c r="C539" s="95">
        <f t="shared" si="26"/>
        <v>2100000</v>
      </c>
      <c r="D539" s="95">
        <f t="shared" si="26"/>
        <v>0</v>
      </c>
      <c r="E539" s="96">
        <f t="shared" si="24"/>
        <v>0</v>
      </c>
    </row>
    <row r="540" spans="1:5" s="191" customFormat="1" ht="12.75" hidden="1">
      <c r="A540" s="104">
        <v>3237</v>
      </c>
      <c r="B540" s="111" t="s">
        <v>14</v>
      </c>
      <c r="C540" s="250">
        <v>2100000</v>
      </c>
      <c r="D540" s="169">
        <v>0</v>
      </c>
      <c r="E540" s="208">
        <f t="shared" si="24"/>
        <v>0</v>
      </c>
    </row>
    <row r="541" spans="1:5" ht="12.75">
      <c r="A541" s="104"/>
      <c r="B541" s="119"/>
      <c r="C541" s="137"/>
      <c r="D541" s="137"/>
      <c r="E541" s="96"/>
    </row>
    <row r="542" spans="1:5" s="166" customFormat="1" ht="12.75">
      <c r="A542" s="128" t="s">
        <v>228</v>
      </c>
      <c r="B542" s="123" t="s">
        <v>215</v>
      </c>
      <c r="C542" s="95">
        <f aca="true" t="shared" si="27" ref="C542:D545">C543</f>
        <v>15313000</v>
      </c>
      <c r="D542" s="95">
        <f t="shared" si="27"/>
        <v>8573267.78</v>
      </c>
      <c r="E542" s="96">
        <f t="shared" si="24"/>
        <v>55.98685940050937</v>
      </c>
    </row>
    <row r="543" spans="1:5" s="166" customFormat="1" ht="12.75" hidden="1">
      <c r="A543" s="173">
        <v>3</v>
      </c>
      <c r="B543" s="102" t="s">
        <v>45</v>
      </c>
      <c r="C543" s="95">
        <f t="shared" si="27"/>
        <v>15313000</v>
      </c>
      <c r="D543" s="95">
        <f t="shared" si="27"/>
        <v>8573267.78</v>
      </c>
      <c r="E543" s="96">
        <f t="shared" si="24"/>
        <v>55.98685940050937</v>
      </c>
    </row>
    <row r="544" spans="1:5" s="166" customFormat="1" ht="12.75">
      <c r="A544" s="131">
        <v>38</v>
      </c>
      <c r="B544" s="115" t="s">
        <v>68</v>
      </c>
      <c r="C544" s="95">
        <f t="shared" si="27"/>
        <v>15313000</v>
      </c>
      <c r="D544" s="95">
        <f t="shared" si="27"/>
        <v>8573267.78</v>
      </c>
      <c r="E544" s="96">
        <f t="shared" si="24"/>
        <v>55.98685940050937</v>
      </c>
    </row>
    <row r="545" spans="1:5" s="166" customFormat="1" ht="12.75">
      <c r="A545" s="131">
        <v>381</v>
      </c>
      <c r="B545" s="115" t="s">
        <v>44</v>
      </c>
      <c r="C545" s="95">
        <f t="shared" si="27"/>
        <v>15313000</v>
      </c>
      <c r="D545" s="95">
        <f t="shared" si="27"/>
        <v>8573267.78</v>
      </c>
      <c r="E545" s="96">
        <f t="shared" si="24"/>
        <v>55.98685940050937</v>
      </c>
    </row>
    <row r="546" spans="1:5" s="191" customFormat="1" ht="12.75">
      <c r="A546" s="104">
        <v>3811</v>
      </c>
      <c r="B546" s="119" t="s">
        <v>20</v>
      </c>
      <c r="C546" s="245">
        <v>15313000</v>
      </c>
      <c r="D546" s="137">
        <v>8573267.78</v>
      </c>
      <c r="E546" s="247">
        <f t="shared" si="24"/>
        <v>55.98685940050937</v>
      </c>
    </row>
    <row r="547" spans="1:5" ht="12.75">
      <c r="A547" s="104"/>
      <c r="B547" s="119"/>
      <c r="C547" s="137"/>
      <c r="D547" s="137"/>
      <c r="E547" s="96"/>
    </row>
    <row r="548" spans="1:5" s="149" customFormat="1" ht="25.5">
      <c r="A548" s="128" t="s">
        <v>229</v>
      </c>
      <c r="B548" s="123" t="s">
        <v>216</v>
      </c>
      <c r="C548" s="95">
        <f>C549</f>
        <v>4481000</v>
      </c>
      <c r="D548" s="95">
        <f>D549</f>
        <v>18185.11</v>
      </c>
      <c r="E548" s="96">
        <f t="shared" si="24"/>
        <v>0.40582704753403265</v>
      </c>
    </row>
    <row r="549" spans="1:5" s="149" customFormat="1" ht="12.75" hidden="1">
      <c r="A549" s="173">
        <v>3</v>
      </c>
      <c r="B549" s="102" t="s">
        <v>45</v>
      </c>
      <c r="C549" s="95">
        <f>C550</f>
        <v>4481000</v>
      </c>
      <c r="D549" s="95">
        <f>D550</f>
        <v>18185.11</v>
      </c>
      <c r="E549" s="96">
        <f t="shared" si="24"/>
        <v>0.40582704753403265</v>
      </c>
    </row>
    <row r="550" spans="1:5" s="149" customFormat="1" ht="12.75">
      <c r="A550" s="128">
        <v>32</v>
      </c>
      <c r="B550" s="107" t="s">
        <v>4</v>
      </c>
      <c r="C550" s="95">
        <f>C551+C555</f>
        <v>4481000</v>
      </c>
      <c r="D550" s="95">
        <f>D551+D555</f>
        <v>18185.11</v>
      </c>
      <c r="E550" s="96">
        <f t="shared" si="24"/>
        <v>0.40582704753403265</v>
      </c>
    </row>
    <row r="551" spans="1:5" s="149" customFormat="1" ht="12.75">
      <c r="A551" s="131">
        <v>323</v>
      </c>
      <c r="B551" s="110" t="s">
        <v>12</v>
      </c>
      <c r="C551" s="95">
        <f>C552+C553+C554</f>
        <v>4430000</v>
      </c>
      <c r="D551" s="95">
        <f>D552+D553+D554</f>
        <v>9510.11</v>
      </c>
      <c r="E551" s="96">
        <f t="shared" si="24"/>
        <v>0.21467516930022573</v>
      </c>
    </row>
    <row r="552" spans="1:5" s="191" customFormat="1" ht="12.75" hidden="1">
      <c r="A552" s="104">
        <v>3233</v>
      </c>
      <c r="B552" s="108" t="s">
        <v>57</v>
      </c>
      <c r="C552" s="245">
        <v>4340000</v>
      </c>
      <c r="D552" s="137">
        <v>0</v>
      </c>
      <c r="E552" s="247">
        <f t="shared" si="24"/>
        <v>0</v>
      </c>
    </row>
    <row r="553" spans="1:5" s="191" customFormat="1" ht="12.75" hidden="1">
      <c r="A553" s="104">
        <v>3235</v>
      </c>
      <c r="B553" s="108" t="s">
        <v>59</v>
      </c>
      <c r="C553" s="245">
        <v>30000</v>
      </c>
      <c r="D553" s="137">
        <v>0</v>
      </c>
      <c r="E553" s="247">
        <f t="shared" si="24"/>
        <v>0</v>
      </c>
    </row>
    <row r="554" spans="1:5" s="191" customFormat="1" ht="12.75">
      <c r="A554" s="104">
        <v>3237</v>
      </c>
      <c r="B554" s="111" t="s">
        <v>14</v>
      </c>
      <c r="C554" s="245">
        <v>60000</v>
      </c>
      <c r="D554" s="137">
        <v>9510.11</v>
      </c>
      <c r="E554" s="247">
        <f t="shared" si="24"/>
        <v>15.850183333333334</v>
      </c>
    </row>
    <row r="555" spans="1:5" s="149" customFormat="1" ht="12.75">
      <c r="A555" s="131">
        <v>329</v>
      </c>
      <c r="B555" s="103" t="s">
        <v>62</v>
      </c>
      <c r="C555" s="95">
        <f>C556+C557</f>
        <v>51000</v>
      </c>
      <c r="D555" s="95">
        <f>D556+D557</f>
        <v>8675</v>
      </c>
      <c r="E555" s="96">
        <f t="shared" si="24"/>
        <v>17.00980392156863</v>
      </c>
    </row>
    <row r="556" spans="1:5" s="191" customFormat="1" ht="12.75">
      <c r="A556" s="177">
        <v>3293</v>
      </c>
      <c r="B556" s="290" t="s">
        <v>65</v>
      </c>
      <c r="C556" s="245">
        <v>30000</v>
      </c>
      <c r="D556" s="137">
        <v>8675</v>
      </c>
      <c r="E556" s="247">
        <f t="shared" si="24"/>
        <v>28.916666666666668</v>
      </c>
    </row>
    <row r="557" spans="1:5" s="191" customFormat="1" ht="12.75" hidden="1">
      <c r="A557" s="291">
        <v>3299</v>
      </c>
      <c r="B557" s="119" t="s">
        <v>62</v>
      </c>
      <c r="C557" s="245">
        <v>21000</v>
      </c>
      <c r="D557" s="137">
        <v>0</v>
      </c>
      <c r="E557" s="247">
        <f t="shared" si="24"/>
        <v>0</v>
      </c>
    </row>
    <row r="558" spans="1:5" ht="12.75">
      <c r="A558" s="291"/>
      <c r="B558" s="119"/>
      <c r="C558" s="137"/>
      <c r="D558" s="137"/>
      <c r="E558" s="96"/>
    </row>
    <row r="559" spans="1:5" s="282" customFormat="1" ht="25.5" customHeight="1">
      <c r="A559" s="292">
        <v>103</v>
      </c>
      <c r="B559" s="293" t="s">
        <v>91</v>
      </c>
      <c r="C559" s="274">
        <f>C561</f>
        <v>700280000</v>
      </c>
      <c r="D559" s="274">
        <f>D561</f>
        <v>284464058.49</v>
      </c>
      <c r="E559" s="96">
        <f t="shared" si="24"/>
        <v>40.62147405180785</v>
      </c>
    </row>
    <row r="560" spans="1:5" ht="12.75">
      <c r="A560" s="294"/>
      <c r="B560" s="295"/>
      <c r="C560" s="98"/>
      <c r="D560" s="98"/>
      <c r="E560" s="96"/>
    </row>
    <row r="561" spans="1:5" s="166" customFormat="1" ht="12.75">
      <c r="A561" s="99" t="s">
        <v>101</v>
      </c>
      <c r="B561" s="118" t="s">
        <v>92</v>
      </c>
      <c r="C561" s="95">
        <f>C562</f>
        <v>700280000</v>
      </c>
      <c r="D561" s="95">
        <f>D562</f>
        <v>284464058.49</v>
      </c>
      <c r="E561" s="96">
        <f t="shared" si="24"/>
        <v>40.62147405180785</v>
      </c>
    </row>
    <row r="562" spans="1:8" s="166" customFormat="1" ht="12.75" hidden="1">
      <c r="A562" s="296">
        <v>3</v>
      </c>
      <c r="B562" s="297" t="s">
        <v>45</v>
      </c>
      <c r="C562" s="95">
        <f>C563+C567</f>
        <v>700280000</v>
      </c>
      <c r="D562" s="95">
        <f>D563+D567</f>
        <v>284464058.49</v>
      </c>
      <c r="E562" s="96">
        <f t="shared" si="24"/>
        <v>40.62147405180785</v>
      </c>
      <c r="H562" s="228"/>
    </row>
    <row r="563" spans="1:5" s="166" customFormat="1" ht="12.75">
      <c r="A563" s="298">
        <v>32</v>
      </c>
      <c r="B563" s="299" t="s">
        <v>4</v>
      </c>
      <c r="C563" s="95">
        <f>C564</f>
        <v>700000000</v>
      </c>
      <c r="D563" s="95">
        <f>D564</f>
        <v>280047172.51</v>
      </c>
      <c r="E563" s="96">
        <f t="shared" si="24"/>
        <v>40.00673893</v>
      </c>
    </row>
    <row r="564" spans="1:5" s="166" customFormat="1" ht="12.75">
      <c r="A564" s="131">
        <v>329</v>
      </c>
      <c r="B564" s="300" t="s">
        <v>62</v>
      </c>
      <c r="C564" s="95">
        <f>C565+C566</f>
        <v>700000000</v>
      </c>
      <c r="D564" s="95">
        <f>D565+D566</f>
        <v>280047172.51</v>
      </c>
      <c r="E564" s="96">
        <f t="shared" si="24"/>
        <v>40.00673893</v>
      </c>
    </row>
    <row r="565" spans="1:5" s="166" customFormat="1" ht="12.75">
      <c r="A565" s="301">
        <v>3295</v>
      </c>
      <c r="B565" s="97" t="s">
        <v>161</v>
      </c>
      <c r="C565" s="245">
        <v>0</v>
      </c>
      <c r="D565" s="137">
        <v>437.5</v>
      </c>
      <c r="E565" s="251" t="s">
        <v>182</v>
      </c>
    </row>
    <row r="566" spans="1:5" s="191" customFormat="1" ht="12.75">
      <c r="A566" s="301">
        <v>3299</v>
      </c>
      <c r="B566" s="119" t="s">
        <v>62</v>
      </c>
      <c r="C566" s="245">
        <v>700000000</v>
      </c>
      <c r="D566" s="137">
        <v>280046735.01</v>
      </c>
      <c r="E566" s="247">
        <f t="shared" si="24"/>
        <v>40.00667643</v>
      </c>
    </row>
    <row r="567" spans="1:5" s="166" customFormat="1" ht="12.75">
      <c r="A567" s="131">
        <v>34</v>
      </c>
      <c r="B567" s="299" t="s">
        <v>16</v>
      </c>
      <c r="C567" s="95">
        <f>C568</f>
        <v>280000</v>
      </c>
      <c r="D567" s="95">
        <f>D568</f>
        <v>4416885.98</v>
      </c>
      <c r="E567" s="96">
        <f t="shared" si="24"/>
        <v>1577.4592785714287</v>
      </c>
    </row>
    <row r="568" spans="1:5" s="166" customFormat="1" ht="12.75">
      <c r="A568" s="131">
        <v>343</v>
      </c>
      <c r="B568" s="300" t="s">
        <v>73</v>
      </c>
      <c r="C568" s="95">
        <f>C569+C570</f>
        <v>280000</v>
      </c>
      <c r="D568" s="95">
        <f>D569+D570</f>
        <v>4416885.98</v>
      </c>
      <c r="E568" s="96">
        <f t="shared" si="24"/>
        <v>1577.4592785714287</v>
      </c>
    </row>
    <row r="569" spans="1:5" s="166" customFormat="1" ht="12.75">
      <c r="A569" s="177">
        <v>3431</v>
      </c>
      <c r="B569" s="302" t="s">
        <v>74</v>
      </c>
      <c r="C569" s="245">
        <v>0</v>
      </c>
      <c r="D569" s="137">
        <v>1619.45</v>
      </c>
      <c r="E569" s="251" t="s">
        <v>182</v>
      </c>
    </row>
    <row r="570" spans="1:5" s="191" customFormat="1" ht="12.75">
      <c r="A570" s="301">
        <v>3433</v>
      </c>
      <c r="B570" s="97" t="s">
        <v>100</v>
      </c>
      <c r="C570" s="245">
        <v>280000</v>
      </c>
      <c r="D570" s="137">
        <v>4415266.53</v>
      </c>
      <c r="E570" s="247">
        <f t="shared" si="24"/>
        <v>1576.8809035714287</v>
      </c>
    </row>
    <row r="571" spans="1:2" ht="12.75">
      <c r="A571" s="301"/>
      <c r="B571" s="303"/>
    </row>
    <row r="573" ht="12.75">
      <c r="B573" s="1"/>
    </row>
    <row r="574" ht="12.75">
      <c r="A574" s="178"/>
    </row>
    <row r="575" ht="12.75">
      <c r="B575" s="1"/>
    </row>
    <row r="576" ht="12.75">
      <c r="A576" s="178"/>
    </row>
    <row r="577" ht="12.75">
      <c r="B577" s="6"/>
    </row>
    <row r="578" spans="1:2" ht="12.75">
      <c r="A578" s="178"/>
      <c r="B578" s="8"/>
    </row>
    <row r="580" spans="1:2" ht="12.75">
      <c r="A580" s="178"/>
      <c r="B580" s="1"/>
    </row>
    <row r="582" spans="1:2" ht="12.75">
      <c r="A582" s="178"/>
      <c r="B582" s="1"/>
    </row>
    <row r="584" spans="1:2" ht="12.75">
      <c r="A584" s="178"/>
      <c r="B584" s="1"/>
    </row>
    <row r="586" ht="12.75">
      <c r="A586" s="178"/>
    </row>
    <row r="587" ht="12.75">
      <c r="B587" s="1"/>
    </row>
    <row r="589" spans="1:2" ht="12.75">
      <c r="A589" s="178"/>
      <c r="B589" s="1"/>
    </row>
    <row r="590" ht="12.75">
      <c r="A590" s="178"/>
    </row>
    <row r="591" spans="1:2" ht="12.75">
      <c r="A591" s="178"/>
      <c r="B591" s="6"/>
    </row>
    <row r="592" ht="12.75">
      <c r="B592" s="8"/>
    </row>
    <row r="594" spans="1:2" ht="12.75">
      <c r="A594" s="178"/>
      <c r="B594" s="1"/>
    </row>
    <row r="596" ht="12.75">
      <c r="B596" s="1"/>
    </row>
    <row r="597" ht="12.75">
      <c r="A597" s="178"/>
    </row>
    <row r="598" ht="12.75">
      <c r="B598" s="1"/>
    </row>
    <row r="600" spans="1:2" ht="12.75">
      <c r="A600" s="178"/>
      <c r="B600" s="1"/>
    </row>
    <row r="602" ht="12.75">
      <c r="B602" s="6"/>
    </row>
    <row r="603" spans="1:2" ht="12.75">
      <c r="A603" s="178"/>
      <c r="B603" s="8"/>
    </row>
    <row r="605" ht="12.75">
      <c r="B605" s="1"/>
    </row>
    <row r="606" ht="12.75">
      <c r="A606" s="178"/>
    </row>
    <row r="607" ht="12.75">
      <c r="B607" s="1"/>
    </row>
    <row r="609" spans="1:2" ht="12.75">
      <c r="A609" s="178"/>
      <c r="B609" s="1"/>
    </row>
    <row r="612" ht="12.75">
      <c r="B612" s="1"/>
    </row>
    <row r="614" ht="12.75">
      <c r="B614" s="1"/>
    </row>
    <row r="616" ht="12.75">
      <c r="B616" s="9"/>
    </row>
    <row r="617" ht="12.75">
      <c r="B617" s="8"/>
    </row>
    <row r="619" spans="1:2" ht="12.75">
      <c r="A619" s="178"/>
      <c r="B619" s="1"/>
    </row>
    <row r="621" spans="1:2" ht="12.75">
      <c r="A621" s="178"/>
      <c r="B621" s="1"/>
    </row>
    <row r="623" spans="1:2" ht="12.75">
      <c r="A623" s="178"/>
      <c r="B623" s="1"/>
    </row>
    <row r="626" ht="12.75">
      <c r="B626" s="1"/>
    </row>
    <row r="627" ht="12.75">
      <c r="A627" s="178"/>
    </row>
    <row r="628" ht="12.75">
      <c r="B628" s="1"/>
    </row>
    <row r="629" ht="12.75">
      <c r="A629" s="179"/>
    </row>
    <row r="630" spans="1:2" ht="12.75">
      <c r="A630" s="180"/>
      <c r="B630" s="6"/>
    </row>
    <row r="631" ht="12.75">
      <c r="B631" s="8"/>
    </row>
    <row r="632" ht="12.75">
      <c r="A632" s="178"/>
    </row>
    <row r="633" ht="12.75">
      <c r="B633" s="1"/>
    </row>
    <row r="634" ht="12.75">
      <c r="A634" s="178"/>
    </row>
    <row r="635" ht="12.75">
      <c r="B635" s="6"/>
    </row>
    <row r="636" spans="1:2" ht="12.75">
      <c r="A636" s="178"/>
      <c r="B636" s="8"/>
    </row>
    <row r="638" spans="1:2" ht="12.75">
      <c r="A638" s="179"/>
      <c r="B638" s="1"/>
    </row>
    <row r="639" ht="12.75">
      <c r="A639" s="180"/>
    </row>
    <row r="640" ht="12.75">
      <c r="B640" s="1"/>
    </row>
    <row r="641" ht="12.75">
      <c r="A641" s="178"/>
    </row>
    <row r="642" ht="12.75">
      <c r="B642" s="1"/>
    </row>
    <row r="643" ht="12.75">
      <c r="A643" s="178"/>
    </row>
    <row r="645" spans="1:2" ht="12.75">
      <c r="A645" s="178"/>
      <c r="B645" s="1"/>
    </row>
    <row r="647" spans="1:2" ht="12.75">
      <c r="A647" s="179"/>
      <c r="B647" s="1"/>
    </row>
    <row r="648" ht="12.75">
      <c r="A648" s="180"/>
    </row>
    <row r="649" spans="1:2" ht="12.75">
      <c r="A649" s="179"/>
      <c r="B649" s="6"/>
    </row>
    <row r="650" spans="1:2" ht="12.75">
      <c r="A650" s="180"/>
      <c r="B650" s="8"/>
    </row>
    <row r="652" spans="1:2" ht="12.75">
      <c r="A652" s="178"/>
      <c r="B652" s="1"/>
    </row>
    <row r="654" spans="1:2" ht="12.75">
      <c r="A654" s="178"/>
      <c r="B654" s="1"/>
    </row>
    <row r="656" spans="1:2" ht="12.75">
      <c r="A656" s="179"/>
      <c r="B656" s="6"/>
    </row>
    <row r="657" spans="1:2" ht="12.75">
      <c r="A657" s="180"/>
      <c r="B657" s="8"/>
    </row>
    <row r="659" spans="1:2" ht="12.75">
      <c r="A659" s="178"/>
      <c r="B659" s="1"/>
    </row>
    <row r="661" spans="1:2" ht="12.75">
      <c r="A661" s="178"/>
      <c r="B661" s="1"/>
    </row>
    <row r="663" spans="1:2" ht="12.75">
      <c r="A663" s="179"/>
      <c r="B663" s="6"/>
    </row>
    <row r="664" spans="1:2" ht="12.75">
      <c r="A664" s="180"/>
      <c r="B664" s="8"/>
    </row>
    <row r="665" spans="1:2" ht="12.75">
      <c r="A665" s="181"/>
      <c r="B665" s="8"/>
    </row>
    <row r="667" spans="1:2" ht="12.75">
      <c r="A667" s="178"/>
      <c r="B667" s="1"/>
    </row>
    <row r="669" spans="1:2" ht="12.75">
      <c r="A669" s="178"/>
      <c r="B669" s="1"/>
    </row>
    <row r="671" spans="1:2" ht="12.75">
      <c r="A671" s="179"/>
      <c r="B671" s="6"/>
    </row>
    <row r="672" spans="1:2" ht="12.75">
      <c r="A672" s="180"/>
      <c r="B672" s="8"/>
    </row>
    <row r="673" spans="1:2" ht="12.75">
      <c r="A673" s="180"/>
      <c r="B673" s="8"/>
    </row>
    <row r="674" spans="1:2" ht="12.75">
      <c r="A674" s="180"/>
      <c r="B674" s="8"/>
    </row>
    <row r="675" spans="1:2" ht="12.75">
      <c r="A675" s="180"/>
      <c r="B675" s="8"/>
    </row>
    <row r="676" spans="1:2" ht="12.75">
      <c r="A676" s="180"/>
      <c r="B676" s="8"/>
    </row>
    <row r="677" spans="1:2" ht="12.75">
      <c r="A677" s="180"/>
      <c r="B677" s="8"/>
    </row>
    <row r="678" spans="1:2" ht="12.75">
      <c r="A678" s="180"/>
      <c r="B678" s="8"/>
    </row>
    <row r="680" spans="1:2" ht="12.75">
      <c r="A680" s="178"/>
      <c r="B680" s="1"/>
    </row>
    <row r="682" spans="1:2" ht="12.75">
      <c r="A682" s="178"/>
      <c r="B682" s="1"/>
    </row>
    <row r="684" spans="1:2" ht="12.75">
      <c r="A684" s="179"/>
      <c r="B684" s="6"/>
    </row>
    <row r="685" spans="1:2" ht="12.75">
      <c r="A685" s="180"/>
      <c r="B685" s="8"/>
    </row>
    <row r="686" spans="1:2" ht="12.75">
      <c r="A686" s="180"/>
      <c r="B686" s="8"/>
    </row>
    <row r="688" spans="1:2" ht="12.75">
      <c r="A688" s="178"/>
      <c r="B688" s="1"/>
    </row>
    <row r="690" spans="1:2" ht="12.75">
      <c r="A690" s="178"/>
      <c r="B690" s="1"/>
    </row>
    <row r="692" spans="1:2" ht="12.75">
      <c r="A692" s="179"/>
      <c r="B692" s="6"/>
    </row>
    <row r="693" spans="1:2" ht="12.75">
      <c r="A693" s="180"/>
      <c r="B693" s="8"/>
    </row>
    <row r="694" spans="1:2" ht="12.75">
      <c r="A694" s="180"/>
      <c r="B694" s="8"/>
    </row>
    <row r="696" spans="1:2" ht="12.75">
      <c r="A696" s="178"/>
      <c r="B696" s="1"/>
    </row>
    <row r="698" spans="1:2" ht="12.75">
      <c r="A698" s="178"/>
      <c r="B698" s="1"/>
    </row>
    <row r="700" spans="1:2" ht="12.75">
      <c r="A700" s="179"/>
      <c r="B700" s="6"/>
    </row>
    <row r="701" spans="1:2" ht="12.75">
      <c r="A701" s="180"/>
      <c r="B701" s="8"/>
    </row>
    <row r="703" spans="1:2" ht="12.75">
      <c r="A703" s="178"/>
      <c r="B703" s="1"/>
    </row>
    <row r="705" spans="1:2" ht="12.75">
      <c r="A705" s="178"/>
      <c r="B705" s="1"/>
    </row>
    <row r="707" spans="1:2" ht="12.75">
      <c r="A707" s="179"/>
      <c r="B707" s="6"/>
    </row>
    <row r="708" spans="1:2" ht="12.75">
      <c r="A708" s="180"/>
      <c r="B708" s="8"/>
    </row>
    <row r="709" spans="1:2" ht="12.75">
      <c r="A709" s="180"/>
      <c r="B709" s="8"/>
    </row>
    <row r="711" spans="1:2" ht="12.75">
      <c r="A711" s="178"/>
      <c r="B711" s="1"/>
    </row>
    <row r="713" spans="1:2" ht="12.75">
      <c r="A713" s="178"/>
      <c r="B713" s="1"/>
    </row>
    <row r="715" spans="1:2" ht="12.75">
      <c r="A715" s="179"/>
      <c r="B715" s="6"/>
    </row>
    <row r="716" spans="1:2" ht="12.75">
      <c r="A716" s="180"/>
      <c r="B716" s="8"/>
    </row>
    <row r="718" spans="1:2" ht="12.75">
      <c r="A718" s="178"/>
      <c r="B718" s="1"/>
    </row>
    <row r="720" spans="1:2" ht="12.75">
      <c r="A720" s="178"/>
      <c r="B720" s="1"/>
    </row>
    <row r="722" spans="1:2" ht="12.75">
      <c r="A722" s="179"/>
      <c r="B722" s="6"/>
    </row>
    <row r="723" spans="1:2" ht="12.75">
      <c r="A723" s="180"/>
      <c r="B723" s="8"/>
    </row>
    <row r="724" spans="1:2" ht="12.75">
      <c r="A724" s="180"/>
      <c r="B724" s="8"/>
    </row>
    <row r="726" spans="1:2" ht="12.75">
      <c r="A726" s="178"/>
      <c r="B726" s="1"/>
    </row>
    <row r="728" spans="1:2" ht="12.75">
      <c r="A728" s="178"/>
      <c r="B728" s="1"/>
    </row>
    <row r="730" spans="1:2" ht="12.75">
      <c r="A730" s="179"/>
      <c r="B730" s="6"/>
    </row>
    <row r="731" spans="1:2" ht="12.75">
      <c r="A731" s="180"/>
      <c r="B731" s="8"/>
    </row>
    <row r="733" spans="1:2" ht="12.75">
      <c r="A733" s="178"/>
      <c r="B733" s="1"/>
    </row>
    <row r="735" spans="1:2" ht="12.75">
      <c r="A735" s="178"/>
      <c r="B735" s="1"/>
    </row>
    <row r="737" spans="1:2" ht="12.75">
      <c r="A737" s="179"/>
      <c r="B737" s="6"/>
    </row>
    <row r="738" spans="1:2" ht="12.75">
      <c r="A738" s="180"/>
      <c r="B738" s="8"/>
    </row>
    <row r="740" spans="1:2" ht="12.75">
      <c r="A740" s="178"/>
      <c r="B740" s="1"/>
    </row>
    <row r="742" spans="1:2" ht="12.75">
      <c r="A742" s="178"/>
      <c r="B742" s="1"/>
    </row>
    <row r="744" spans="1:2" ht="12.75">
      <c r="A744" s="179"/>
      <c r="B744" s="6"/>
    </row>
    <row r="745" spans="1:2" ht="12.75">
      <c r="A745" s="180"/>
      <c r="B745" s="8"/>
    </row>
    <row r="747" spans="1:2" ht="12.75">
      <c r="A747" s="178"/>
      <c r="B747" s="1"/>
    </row>
    <row r="749" spans="1:2" ht="12.75">
      <c r="A749" s="178"/>
      <c r="B749" s="1"/>
    </row>
    <row r="751" spans="1:2" ht="12.75">
      <c r="A751" s="179"/>
      <c r="B751" s="6"/>
    </row>
    <row r="752" spans="1:2" ht="12.75">
      <c r="A752" s="180"/>
      <c r="B752" s="8"/>
    </row>
    <row r="754" spans="1:2" ht="12.75">
      <c r="A754" s="178"/>
      <c r="B754" s="1"/>
    </row>
    <row r="756" spans="1:2" ht="12.75">
      <c r="A756" s="178"/>
      <c r="B756" s="1"/>
    </row>
    <row r="758" spans="1:2" ht="12.75">
      <c r="A758" s="179"/>
      <c r="B758" s="6"/>
    </row>
    <row r="759" spans="1:2" ht="12.75">
      <c r="A759" s="180"/>
      <c r="B759" s="8"/>
    </row>
    <row r="761" spans="1:2" ht="12.75">
      <c r="A761" s="178"/>
      <c r="B761" s="1"/>
    </row>
    <row r="763" spans="1:2" ht="12.75">
      <c r="A763" s="178"/>
      <c r="B763" s="1"/>
    </row>
    <row r="765" spans="1:2" ht="12.75">
      <c r="A765" s="179"/>
      <c r="B765" s="6"/>
    </row>
    <row r="766" spans="1:2" ht="12.75">
      <c r="A766" s="180"/>
      <c r="B766" s="8"/>
    </row>
    <row r="768" spans="1:2" ht="12.75">
      <c r="A768" s="178"/>
      <c r="B768" s="1"/>
    </row>
    <row r="770" spans="1:2" ht="12.75">
      <c r="A770" s="178"/>
      <c r="B770" s="1"/>
    </row>
    <row r="772" spans="1:2" ht="12.75">
      <c r="A772" s="179"/>
      <c r="B772" s="6"/>
    </row>
    <row r="773" spans="1:2" ht="12.75">
      <c r="A773" s="180"/>
      <c r="B773" s="8"/>
    </row>
    <row r="775" spans="1:2" ht="12.75">
      <c r="A775" s="178"/>
      <c r="B775" s="1"/>
    </row>
    <row r="777" spans="1:2" ht="12.75">
      <c r="A777" s="178"/>
      <c r="B777" s="1"/>
    </row>
    <row r="779" spans="1:2" ht="12.75">
      <c r="A779" s="179"/>
      <c r="B779" s="6"/>
    </row>
    <row r="780" spans="1:2" ht="12.75">
      <c r="A780" s="180"/>
      <c r="B780" s="8"/>
    </row>
    <row r="781" spans="1:2" ht="12.75">
      <c r="A781" s="180"/>
      <c r="B781" s="8"/>
    </row>
    <row r="782" spans="1:2" ht="12.75">
      <c r="A782" s="178"/>
      <c r="B782" s="1"/>
    </row>
    <row r="784" spans="1:2" ht="12.75">
      <c r="A784" s="178"/>
      <c r="B784" s="1"/>
    </row>
    <row r="786" spans="1:2" ht="12.75">
      <c r="A786" s="179"/>
      <c r="B786" s="6"/>
    </row>
    <row r="787" spans="1:2" ht="12.75">
      <c r="A787" s="180"/>
      <c r="B787" s="8"/>
    </row>
    <row r="788" spans="1:2" ht="12.75">
      <c r="A788" s="180"/>
      <c r="B788" s="8"/>
    </row>
    <row r="790" spans="1:2" ht="12.75">
      <c r="A790" s="178"/>
      <c r="B790" s="1"/>
    </row>
    <row r="792" spans="1:2" ht="12.75">
      <c r="A792" s="178"/>
      <c r="B792" s="1"/>
    </row>
    <row r="794" spans="1:2" ht="12.75">
      <c r="A794" s="179"/>
      <c r="B794" s="6"/>
    </row>
    <row r="795" spans="1:2" ht="12.75">
      <c r="A795" s="180"/>
      <c r="B795" s="8"/>
    </row>
    <row r="797" spans="1:2" ht="12.75">
      <c r="A797" s="178"/>
      <c r="B797" s="1"/>
    </row>
    <row r="799" spans="1:2" ht="12.75">
      <c r="A799" s="178"/>
      <c r="B799" s="1"/>
    </row>
    <row r="801" spans="1:2" ht="12.75">
      <c r="A801" s="179"/>
      <c r="B801" s="6"/>
    </row>
    <row r="802" spans="1:2" ht="12.75">
      <c r="A802" s="180"/>
      <c r="B802" s="8"/>
    </row>
    <row r="804" spans="1:2" ht="12.75">
      <c r="A804" s="178"/>
      <c r="B804" s="1"/>
    </row>
    <row r="806" spans="1:2" ht="12.75">
      <c r="A806" s="178"/>
      <c r="B806" s="1"/>
    </row>
    <row r="808" spans="1:2" ht="12.75">
      <c r="A808" s="179"/>
      <c r="B808" s="6"/>
    </row>
    <row r="809" spans="1:2" ht="12.75">
      <c r="A809" s="180"/>
      <c r="B809" s="8"/>
    </row>
    <row r="811" spans="1:2" ht="12.75">
      <c r="A811" s="178"/>
      <c r="B811" s="1"/>
    </row>
    <row r="813" spans="1:2" ht="12.75">
      <c r="A813" s="178"/>
      <c r="B813" s="1"/>
    </row>
    <row r="815" spans="1:2" ht="12.75">
      <c r="A815" s="179"/>
      <c r="B815" s="6"/>
    </row>
    <row r="816" spans="1:2" ht="12.75">
      <c r="A816" s="180"/>
      <c r="B816" s="8"/>
    </row>
    <row r="818" spans="1:2" ht="12.75">
      <c r="A818" s="178"/>
      <c r="B818" s="1"/>
    </row>
    <row r="820" spans="1:2" ht="12.75">
      <c r="A820" s="178"/>
      <c r="B820" s="1"/>
    </row>
    <row r="822" spans="1:2" ht="12.75">
      <c r="A822" s="179"/>
      <c r="B822" s="6"/>
    </row>
    <row r="823" spans="1:2" ht="12.75">
      <c r="A823" s="180"/>
      <c r="B823" s="8"/>
    </row>
    <row r="825" spans="1:2" ht="12.75">
      <c r="A825" s="178"/>
      <c r="B825" s="1"/>
    </row>
    <row r="827" spans="1:2" ht="12.75">
      <c r="A827" s="178"/>
      <c r="B827" s="1"/>
    </row>
    <row r="829" spans="1:2" ht="12.75">
      <c r="A829" s="179"/>
      <c r="B829" s="6"/>
    </row>
    <row r="830" spans="1:2" ht="12.75">
      <c r="A830" s="180"/>
      <c r="B830" s="8"/>
    </row>
    <row r="832" spans="1:2" ht="12.75">
      <c r="A832" s="178"/>
      <c r="B832" s="1"/>
    </row>
    <row r="834" spans="1:2" ht="12.75">
      <c r="A834" s="178"/>
      <c r="B834" s="1"/>
    </row>
    <row r="836" spans="1:2" ht="12.75">
      <c r="A836" s="179"/>
      <c r="B836" s="6"/>
    </row>
    <row r="837" spans="1:2" ht="12.75">
      <c r="A837" s="180"/>
      <c r="B837" s="8"/>
    </row>
    <row r="839" spans="1:2" ht="12.75">
      <c r="A839" s="178"/>
      <c r="B839" s="1"/>
    </row>
    <row r="841" spans="1:2" ht="12.75">
      <c r="A841" s="178"/>
      <c r="B841" s="1"/>
    </row>
    <row r="843" spans="1:2" ht="12.75">
      <c r="A843" s="179"/>
      <c r="B843" s="6"/>
    </row>
    <row r="844" spans="1:2" ht="12.75">
      <c r="A844" s="180"/>
      <c r="B844" s="8"/>
    </row>
    <row r="846" spans="1:2" ht="12.75">
      <c r="A846" s="178"/>
      <c r="B846" s="1"/>
    </row>
    <row r="848" spans="1:2" ht="12.75">
      <c r="A848" s="178"/>
      <c r="B848" s="1"/>
    </row>
    <row r="849" spans="1:2" ht="12.75">
      <c r="A849" s="178"/>
      <c r="B849" s="1"/>
    </row>
    <row r="850" spans="1:2" ht="12.75">
      <c r="A850" s="182"/>
      <c r="B850" s="9"/>
    </row>
    <row r="851" spans="1:2" ht="12.75">
      <c r="A851" s="180"/>
      <c r="B851" s="8"/>
    </row>
    <row r="853" spans="1:2" ht="12.75">
      <c r="A853" s="178"/>
      <c r="B853" s="7"/>
    </row>
    <row r="855" spans="1:2" ht="12.75">
      <c r="A855" s="178"/>
      <c r="B855" s="7"/>
    </row>
    <row r="857" spans="1:2" ht="12.75">
      <c r="A857" s="179"/>
      <c r="B857" s="6"/>
    </row>
    <row r="858" spans="1:2" ht="12.75">
      <c r="A858" s="180"/>
      <c r="B858" s="8"/>
    </row>
    <row r="860" spans="1:2" ht="12.75">
      <c r="A860" s="178"/>
      <c r="B860" s="1"/>
    </row>
    <row r="862" spans="1:2" ht="12.75">
      <c r="A862" s="178"/>
      <c r="B862" s="1"/>
    </row>
    <row r="864" spans="1:2" ht="12.75">
      <c r="A864" s="179"/>
      <c r="B864" s="6"/>
    </row>
    <row r="865" spans="1:2" ht="12.75">
      <c r="A865" s="180"/>
      <c r="B865" s="8"/>
    </row>
    <row r="867" spans="1:2" ht="12.75">
      <c r="A867" s="178"/>
      <c r="B867" s="1"/>
    </row>
    <row r="869" spans="1:2" ht="12.75">
      <c r="A869" s="178"/>
      <c r="B869" s="1"/>
    </row>
    <row r="871" spans="1:2" ht="12.75">
      <c r="A871" s="179"/>
      <c r="B871" s="6"/>
    </row>
    <row r="872" spans="1:2" ht="12.75">
      <c r="A872" s="180"/>
      <c r="B872" s="8"/>
    </row>
    <row r="874" spans="1:2" ht="12.75">
      <c r="A874" s="178"/>
      <c r="B874" s="1"/>
    </row>
    <row r="876" spans="1:2" ht="12.75">
      <c r="A876" s="178"/>
      <c r="B876" s="1"/>
    </row>
    <row r="878" spans="1:2" ht="12.75">
      <c r="A878" s="179"/>
      <c r="B878" s="6"/>
    </row>
    <row r="879" spans="1:2" ht="12.75">
      <c r="A879" s="180"/>
      <c r="B879" s="8"/>
    </row>
    <row r="881" spans="1:2" ht="12.75">
      <c r="A881" s="178"/>
      <c r="B881" s="1"/>
    </row>
    <row r="883" spans="1:2" ht="12.75">
      <c r="A883" s="178"/>
      <c r="B883" s="1"/>
    </row>
    <row r="885" spans="1:2" ht="12.75">
      <c r="A885" s="178"/>
      <c r="B885" s="1"/>
    </row>
    <row r="887" spans="1:2" ht="12.75">
      <c r="A887" s="178"/>
      <c r="B887" s="1"/>
    </row>
    <row r="890" spans="1:2" ht="12.75">
      <c r="A890" s="183"/>
      <c r="B890" s="1"/>
    </row>
    <row r="892" spans="1:2" ht="12.75">
      <c r="A892" s="183"/>
      <c r="B892" s="1"/>
    </row>
    <row r="894" spans="1:2" ht="12.75">
      <c r="A894" s="183"/>
      <c r="B894" s="6"/>
    </row>
    <row r="895" spans="1:2" ht="12.75">
      <c r="A895" s="180"/>
      <c r="B895" s="8"/>
    </row>
    <row r="897" spans="1:2" ht="12.75">
      <c r="A897" s="178"/>
      <c r="B897" s="1"/>
    </row>
    <row r="899" spans="1:2" ht="12.75">
      <c r="A899" s="183"/>
      <c r="B899" s="6"/>
    </row>
    <row r="900" spans="1:2" ht="12.75">
      <c r="A900" s="180"/>
      <c r="B900" s="8"/>
    </row>
    <row r="902" spans="1:2" ht="12.75">
      <c r="A902" s="178"/>
      <c r="B902" s="1"/>
    </row>
    <row r="904" spans="1:2" ht="12.75">
      <c r="A904" s="178"/>
      <c r="B904" s="1"/>
    </row>
    <row r="906" spans="1:2" ht="12.75">
      <c r="A906" s="178"/>
      <c r="B906" s="1"/>
    </row>
    <row r="909" spans="1:2" ht="12.75">
      <c r="A909" s="183"/>
      <c r="B909" s="1"/>
    </row>
    <row r="911" spans="1:2" ht="12.75">
      <c r="A911" s="184"/>
      <c r="B911" s="7"/>
    </row>
    <row r="913" spans="1:2" ht="12.75">
      <c r="A913" s="184"/>
      <c r="B913" s="9"/>
    </row>
    <row r="914" spans="1:2" ht="12.75">
      <c r="A914" s="181"/>
      <c r="B914" s="8"/>
    </row>
    <row r="915" spans="1:2" ht="12.75">
      <c r="A915" s="180"/>
      <c r="B915" s="8"/>
    </row>
    <row r="916" spans="1:2" ht="12.75">
      <c r="A916" s="178"/>
      <c r="B916" s="1"/>
    </row>
    <row r="917" spans="1:2" ht="12.75">
      <c r="A917" s="180"/>
      <c r="B917" s="8"/>
    </row>
    <row r="918" spans="1:2" ht="12.75">
      <c r="A918" s="184"/>
      <c r="B918" s="9"/>
    </row>
    <row r="919" spans="1:2" ht="12.75">
      <c r="A919" s="181"/>
      <c r="B919" s="10"/>
    </row>
    <row r="920" spans="1:2" ht="12.75">
      <c r="A920" s="181"/>
      <c r="B920" s="10"/>
    </row>
    <row r="921" spans="1:2" ht="12.75">
      <c r="A921" s="178"/>
      <c r="B921" s="1"/>
    </row>
    <row r="923" ht="12.75">
      <c r="A923" s="181"/>
    </row>
    <row r="924" ht="12.75">
      <c r="A924" s="182"/>
    </row>
    <row r="925" spans="1:2" ht="12.75">
      <c r="A925" s="185"/>
      <c r="B925" s="11"/>
    </row>
    <row r="926" ht="12.75">
      <c r="B926" s="5"/>
    </row>
    <row r="927" spans="1:2" ht="12.75">
      <c r="A927" s="178"/>
      <c r="B927" s="7"/>
    </row>
    <row r="928" ht="12.75">
      <c r="A928" s="181"/>
    </row>
    <row r="929" ht="12.75">
      <c r="A929" s="182"/>
    </row>
    <row r="930" spans="1:2" ht="12.75">
      <c r="A930" s="174"/>
      <c r="B930" s="5"/>
    </row>
    <row r="931" spans="1:2" ht="12.75">
      <c r="A931" s="174"/>
      <c r="B931" s="5"/>
    </row>
    <row r="932" spans="1:2" ht="12.75">
      <c r="A932" s="178"/>
      <c r="B932" s="7"/>
    </row>
    <row r="933" ht="12.75">
      <c r="A933" s="181"/>
    </row>
    <row r="934" ht="12.75">
      <c r="A934" s="182"/>
    </row>
    <row r="935" spans="1:2" ht="12.75">
      <c r="A935" s="174"/>
      <c r="B935" s="5"/>
    </row>
    <row r="936" spans="1:2" ht="12.75">
      <c r="A936" s="174"/>
      <c r="B936" s="5"/>
    </row>
    <row r="937" spans="1:2" ht="12.75">
      <c r="A937" s="178"/>
      <c r="B937" s="7"/>
    </row>
    <row r="938" ht="12.75">
      <c r="A938" s="181"/>
    </row>
    <row r="939" ht="12.75">
      <c r="A939" s="182"/>
    </row>
    <row r="940" spans="1:2" ht="12.75">
      <c r="A940" s="174"/>
      <c r="B940" s="5"/>
    </row>
    <row r="941" ht="12.75">
      <c r="A941" s="182"/>
    </row>
    <row r="942" spans="1:2" ht="12.75">
      <c r="A942" s="178"/>
      <c r="B942" s="7"/>
    </row>
    <row r="943" ht="12.75">
      <c r="A943" s="182"/>
    </row>
    <row r="944" ht="12.75">
      <c r="A944" s="182"/>
    </row>
    <row r="945" spans="1:2" ht="12.75">
      <c r="A945" s="174"/>
      <c r="B945" s="5"/>
    </row>
    <row r="946" ht="12.75">
      <c r="A946" s="182"/>
    </row>
    <row r="947" ht="12.75">
      <c r="A947" s="182"/>
    </row>
    <row r="948" spans="1:2" ht="12.75">
      <c r="A948" s="174"/>
      <c r="B948" s="5"/>
    </row>
    <row r="949" ht="12.75">
      <c r="A949" s="182"/>
    </row>
    <row r="950" ht="12.75">
      <c r="A950" s="182"/>
    </row>
    <row r="951" spans="1:2" ht="12.75">
      <c r="A951" s="174"/>
      <c r="B951" s="5"/>
    </row>
    <row r="952" spans="1:2" ht="12.75">
      <c r="A952" s="174"/>
      <c r="B952" s="5"/>
    </row>
    <row r="953" spans="1:2" ht="12.75">
      <c r="A953" s="174"/>
      <c r="B953" s="5"/>
    </row>
    <row r="954" ht="12.75">
      <c r="A954" s="182"/>
    </row>
    <row r="955" ht="12.75">
      <c r="A955" s="182"/>
    </row>
    <row r="956" spans="1:2" ht="12.75">
      <c r="A956" s="174"/>
      <c r="B956" s="13"/>
    </row>
    <row r="957" ht="12.75">
      <c r="A957" s="182"/>
    </row>
    <row r="958" ht="12.75">
      <c r="A958" s="182"/>
    </row>
    <row r="959" spans="1:2" ht="12.75">
      <c r="A959" s="174"/>
      <c r="B959" s="5"/>
    </row>
    <row r="960" ht="12.75">
      <c r="A960" s="182"/>
    </row>
    <row r="961" ht="12.75">
      <c r="A961" s="182"/>
    </row>
    <row r="962" spans="1:2" ht="12.75">
      <c r="A962" s="174"/>
      <c r="B962" s="5"/>
    </row>
    <row r="963" ht="12.75">
      <c r="A963" s="182"/>
    </row>
    <row r="964" ht="12.75">
      <c r="A964" s="182"/>
    </row>
    <row r="965" spans="1:2" ht="12.75">
      <c r="A965" s="174"/>
      <c r="B965" s="5"/>
    </row>
    <row r="966" ht="12.75">
      <c r="A966" s="182"/>
    </row>
    <row r="967" ht="12.75">
      <c r="A967" s="182"/>
    </row>
    <row r="968" spans="1:2" ht="12.75">
      <c r="A968" s="174"/>
      <c r="B968" s="5"/>
    </row>
    <row r="969" ht="12.75">
      <c r="A969" s="182"/>
    </row>
    <row r="970" ht="12.75">
      <c r="A970" s="182"/>
    </row>
    <row r="971" spans="1:2" ht="12.75">
      <c r="A971" s="174"/>
      <c r="B971" s="5"/>
    </row>
    <row r="972" ht="12.75">
      <c r="A972" s="182"/>
    </row>
    <row r="973" ht="12.75">
      <c r="A973" s="182"/>
    </row>
    <row r="974" spans="1:2" ht="12.75">
      <c r="A974" s="174"/>
      <c r="B974" s="5"/>
    </row>
    <row r="975" ht="12.75">
      <c r="A975" s="182"/>
    </row>
    <row r="976" ht="12.75">
      <c r="A976" s="182"/>
    </row>
    <row r="977" spans="1:2" ht="12.75">
      <c r="A977" s="174"/>
      <c r="B977" s="5"/>
    </row>
    <row r="978" ht="12.75">
      <c r="A978" s="182"/>
    </row>
    <row r="979" ht="12.75">
      <c r="A979" s="182"/>
    </row>
    <row r="980" spans="1:2" ht="12.75">
      <c r="A980" s="174"/>
      <c r="B980" s="5"/>
    </row>
    <row r="981" ht="12.75">
      <c r="A981" s="182"/>
    </row>
    <row r="982" ht="12.75">
      <c r="A982" s="182"/>
    </row>
    <row r="983" spans="1:2" ht="12.75">
      <c r="A983" s="174"/>
      <c r="B983" s="5"/>
    </row>
    <row r="984" ht="12.75">
      <c r="B984" s="5"/>
    </row>
    <row r="985" ht="12.75">
      <c r="A985" s="182"/>
    </row>
    <row r="986" spans="1:2" ht="12.75">
      <c r="A986" s="174"/>
      <c r="B986" s="5"/>
    </row>
    <row r="987" spans="1:2" ht="12.75">
      <c r="A987" s="174"/>
      <c r="B987" s="5"/>
    </row>
    <row r="988" ht="12.75">
      <c r="A988" s="182"/>
    </row>
    <row r="989" spans="1:2" ht="12.75">
      <c r="A989" s="174"/>
      <c r="B989" s="5"/>
    </row>
    <row r="990" spans="1:2" ht="12.75">
      <c r="A990" s="174"/>
      <c r="B990" s="5"/>
    </row>
    <row r="991" spans="1:2" ht="12.75">
      <c r="A991" s="178"/>
      <c r="B991" s="7"/>
    </row>
    <row r="992" spans="1:2" ht="12.75">
      <c r="A992" s="174"/>
      <c r="B992" s="5"/>
    </row>
    <row r="993" ht="12.75">
      <c r="A993" s="182"/>
    </row>
    <row r="994" spans="1:2" ht="12.75">
      <c r="A994" s="182"/>
      <c r="B994" s="7"/>
    </row>
    <row r="995" spans="1:2" ht="12.75">
      <c r="A995" s="182"/>
      <c r="B995" s="7"/>
    </row>
    <row r="996" ht="12.75">
      <c r="A996" s="182"/>
    </row>
    <row r="997" spans="1:2" ht="12.75">
      <c r="A997" s="174"/>
      <c r="B997" s="5"/>
    </row>
    <row r="998" spans="1:2" ht="12.75">
      <c r="A998" s="182"/>
      <c r="B998" s="7"/>
    </row>
    <row r="999" ht="12.75">
      <c r="A999" s="182"/>
    </row>
    <row r="1000" spans="1:2" ht="12.75">
      <c r="A1000" s="174"/>
      <c r="B1000" s="5"/>
    </row>
    <row r="1001" spans="1:2" ht="12.75">
      <c r="A1001" s="182"/>
      <c r="B1001" s="7"/>
    </row>
    <row r="1002" ht="12.75">
      <c r="A1002" s="182"/>
    </row>
    <row r="1003" spans="1:2" ht="12.75">
      <c r="A1003" s="174"/>
      <c r="B1003" s="5"/>
    </row>
    <row r="1004" spans="1:2" ht="12.75">
      <c r="A1004" s="182"/>
      <c r="B1004" s="7"/>
    </row>
    <row r="1005" ht="12.75">
      <c r="A1005" s="182"/>
    </row>
    <row r="1006" spans="1:2" ht="12.75">
      <c r="A1006" s="174"/>
      <c r="B1006" s="5"/>
    </row>
    <row r="1007" ht="12.75">
      <c r="A1007" s="182"/>
    </row>
    <row r="1008" ht="12.75">
      <c r="A1008" s="182"/>
    </row>
    <row r="1009" spans="1:2" ht="12.75">
      <c r="A1009" s="174"/>
      <c r="B1009" s="5"/>
    </row>
    <row r="1010" ht="12.75">
      <c r="A1010" s="182"/>
    </row>
    <row r="1011" ht="12.75">
      <c r="A1011" s="182"/>
    </row>
    <row r="1012" spans="1:2" ht="12.75">
      <c r="A1012" s="174"/>
      <c r="B1012" s="5"/>
    </row>
    <row r="1013" ht="12.75">
      <c r="A1013" s="182"/>
    </row>
    <row r="1014" spans="1:2" ht="12.75">
      <c r="A1014" s="182"/>
      <c r="B1014" s="12"/>
    </row>
    <row r="1015" spans="1:2" ht="12.75">
      <c r="A1015" s="174"/>
      <c r="B1015" s="5"/>
    </row>
    <row r="1016" spans="1:2" ht="12.75">
      <c r="A1016" s="174"/>
      <c r="B1016" s="5"/>
    </row>
    <row r="1017" spans="1:2" ht="12.75">
      <c r="A1017" s="174"/>
      <c r="B1017" s="5"/>
    </row>
    <row r="1018" ht="12.75">
      <c r="A1018" s="182"/>
    </row>
    <row r="1019" ht="12.75">
      <c r="A1019" s="182"/>
    </row>
    <row r="1020" spans="1:2" ht="12.75">
      <c r="A1020" s="174"/>
      <c r="B1020" s="5"/>
    </row>
    <row r="1021" ht="12.75">
      <c r="A1021" s="182"/>
    </row>
    <row r="1022" ht="12.75">
      <c r="A1022" s="182"/>
    </row>
    <row r="1023" spans="1:2" ht="12.75">
      <c r="A1023" s="174"/>
      <c r="B1023" s="5"/>
    </row>
    <row r="1024" spans="1:2" ht="12.75">
      <c r="A1024" s="174"/>
      <c r="B1024" s="5"/>
    </row>
    <row r="1025" spans="1:2" ht="12.75">
      <c r="A1025" s="174"/>
      <c r="B1025" s="5"/>
    </row>
    <row r="1026" spans="1:2" ht="12.75">
      <c r="A1026" s="174"/>
      <c r="B1026" s="5"/>
    </row>
    <row r="1027" spans="1:2" ht="12.75">
      <c r="A1027" s="174"/>
      <c r="B1027" s="5"/>
    </row>
    <row r="1028" spans="1:2" ht="12.75">
      <c r="A1028" s="174"/>
      <c r="B1028" s="5"/>
    </row>
    <row r="1029" ht="12.75">
      <c r="A1029" s="182"/>
    </row>
    <row r="1030" spans="1:2" ht="12.75">
      <c r="A1030" s="182"/>
      <c r="B1030" s="5"/>
    </row>
    <row r="1031" spans="1:2" ht="12.75">
      <c r="A1031" s="186"/>
      <c r="B1031" s="5"/>
    </row>
    <row r="1032" spans="1:2" ht="12.75">
      <c r="A1032" s="174"/>
      <c r="B1032" s="5"/>
    </row>
    <row r="1033" spans="1:2" ht="12.75">
      <c r="A1033" s="174"/>
      <c r="B1033" s="5"/>
    </row>
    <row r="1034" spans="1:2" ht="12.75">
      <c r="A1034" s="174"/>
      <c r="B1034" s="5"/>
    </row>
    <row r="1035" spans="1:2" ht="12.75">
      <c r="A1035" s="174"/>
      <c r="B1035" s="5"/>
    </row>
    <row r="1036" spans="1:2" ht="12.75">
      <c r="A1036" s="174"/>
      <c r="B1036" s="5"/>
    </row>
    <row r="1037" ht="12.75">
      <c r="A1037" s="182"/>
    </row>
    <row r="1038" ht="12.75">
      <c r="A1038" s="182"/>
    </row>
    <row r="1039" spans="1:2" ht="12.75">
      <c r="A1039" s="174"/>
      <c r="B1039" s="5"/>
    </row>
    <row r="1040" ht="12.75">
      <c r="B1040" s="5"/>
    </row>
    <row r="1041" spans="1:2" ht="12.75">
      <c r="A1041" s="182"/>
      <c r="B1041" s="5"/>
    </row>
    <row r="1042" spans="1:2" ht="12.75">
      <c r="A1042" s="174"/>
      <c r="B1042" s="5"/>
    </row>
    <row r="1043" spans="1:2" ht="12.75">
      <c r="A1043" s="174"/>
      <c r="B1043" s="5"/>
    </row>
    <row r="1044" spans="1:2" ht="12.75">
      <c r="A1044" s="182"/>
      <c r="B1044" s="5"/>
    </row>
    <row r="1045" spans="1:2" ht="12.75">
      <c r="A1045" s="174"/>
      <c r="B1045" s="5"/>
    </row>
    <row r="1046" ht="12.75">
      <c r="B1046" s="5"/>
    </row>
    <row r="1047" spans="1:2" ht="12.75">
      <c r="A1047" s="187"/>
      <c r="B1047" s="7"/>
    </row>
    <row r="1048" ht="12.75">
      <c r="B1048" s="5"/>
    </row>
    <row r="1049" spans="1:2" ht="12.75">
      <c r="A1049" s="182"/>
      <c r="B1049" s="7"/>
    </row>
    <row r="1050" ht="12.75">
      <c r="A1050" s="182"/>
    </row>
    <row r="1051" ht="12.75">
      <c r="A1051" s="182"/>
    </row>
    <row r="1052" spans="1:2" ht="12.75">
      <c r="A1052" s="174"/>
      <c r="B1052" s="5"/>
    </row>
    <row r="1053" spans="1:2" ht="12.75">
      <c r="A1053" s="174"/>
      <c r="B1053" s="5"/>
    </row>
    <row r="1054" ht="12.75">
      <c r="A1054" s="182"/>
    </row>
    <row r="1055" ht="12.75">
      <c r="A1055" s="182"/>
    </row>
    <row r="1056" spans="1:2" ht="12.75">
      <c r="A1056" s="174"/>
      <c r="B1056" s="5"/>
    </row>
    <row r="1057" spans="1:2" ht="12.75">
      <c r="A1057" s="174"/>
      <c r="B1057" s="5"/>
    </row>
    <row r="1058" spans="1:2" ht="12.75">
      <c r="A1058" s="174"/>
      <c r="B1058" s="5"/>
    </row>
    <row r="1059" spans="1:2" ht="12.75">
      <c r="A1059" s="174"/>
      <c r="B1059" s="5"/>
    </row>
    <row r="1060" spans="1:2" ht="12.75">
      <c r="A1060" s="174"/>
      <c r="B1060" s="5"/>
    </row>
    <row r="1061" ht="12.75">
      <c r="A1061" s="182"/>
    </row>
    <row r="1062" ht="12.75">
      <c r="A1062" s="182"/>
    </row>
    <row r="1063" spans="1:2" ht="12.75">
      <c r="A1063" s="174"/>
      <c r="B1063" s="5"/>
    </row>
    <row r="1064" spans="1:2" ht="12.75">
      <c r="A1064" s="174"/>
      <c r="B1064" s="5"/>
    </row>
    <row r="1065" spans="1:2" ht="12.75">
      <c r="A1065" s="174"/>
      <c r="B1065" s="5"/>
    </row>
    <row r="1066" spans="1:2" ht="12.75">
      <c r="A1066" s="174"/>
      <c r="B1066" s="5"/>
    </row>
    <row r="1067" spans="1:2" ht="12.75">
      <c r="A1067" s="174"/>
      <c r="B1067" s="5"/>
    </row>
    <row r="1068" spans="1:2" ht="12.75">
      <c r="A1068" s="178"/>
      <c r="B1068" s="7"/>
    </row>
    <row r="1069" spans="1:2" ht="12.75">
      <c r="A1069" s="174"/>
      <c r="B1069" s="5"/>
    </row>
    <row r="1070" spans="1:2" ht="12.75">
      <c r="A1070" s="182"/>
      <c r="B1070" s="7"/>
    </row>
    <row r="1071" ht="12.75">
      <c r="A1071" s="182"/>
    </row>
    <row r="1072" ht="12.75">
      <c r="A1072" s="182"/>
    </row>
    <row r="1073" spans="1:2" ht="12.75">
      <c r="A1073" s="174"/>
      <c r="B1073" s="5"/>
    </row>
    <row r="1074" spans="1:2" ht="12.75">
      <c r="A1074" s="174"/>
      <c r="B1074" s="5"/>
    </row>
    <row r="1075" ht="12.75">
      <c r="A1075" s="182"/>
    </row>
    <row r="1076" spans="1:2" ht="12.75">
      <c r="A1076" s="174"/>
      <c r="B1076" s="5"/>
    </row>
    <row r="1077" ht="12.75">
      <c r="A1077" s="182"/>
    </row>
    <row r="1078" ht="12.75">
      <c r="A1078" s="182"/>
    </row>
    <row r="1079" spans="1:2" ht="12.75">
      <c r="A1079" s="174"/>
      <c r="B1079" s="5"/>
    </row>
    <row r="1080" spans="1:2" ht="12.75">
      <c r="A1080" s="174"/>
      <c r="B1080" s="5"/>
    </row>
    <row r="1081" ht="12.75">
      <c r="A1081" s="182"/>
    </row>
    <row r="1082" ht="12.75">
      <c r="A1082" s="182"/>
    </row>
    <row r="1083" spans="1:2" ht="12.75">
      <c r="A1083" s="174"/>
      <c r="B1083" s="5"/>
    </row>
    <row r="1084" ht="12.75">
      <c r="A1084" s="181"/>
    </row>
    <row r="1086" spans="1:2" ht="12.75">
      <c r="A1086" s="178"/>
      <c r="B1086" s="7"/>
    </row>
    <row r="1088" spans="1:2" ht="12.75">
      <c r="A1088" s="178"/>
      <c r="B1088" s="1"/>
    </row>
    <row r="1091" spans="1:2" ht="12.75">
      <c r="A1091" s="183"/>
      <c r="B1091" s="1"/>
    </row>
    <row r="1093" spans="1:2" ht="12.75">
      <c r="A1093" s="183"/>
      <c r="B1093" s="1"/>
    </row>
    <row r="1095" spans="1:2" ht="12.75">
      <c r="A1095" s="179"/>
      <c r="B1095" s="6"/>
    </row>
    <row r="1096" spans="1:2" ht="12.75">
      <c r="A1096" s="180"/>
      <c r="B1096" s="8"/>
    </row>
    <row r="1098" spans="1:2" ht="12.75">
      <c r="A1098" s="178"/>
      <c r="B1098" s="1"/>
    </row>
    <row r="1100" spans="1:2" ht="12.75">
      <c r="A1100" s="178"/>
      <c r="B1100" s="1"/>
    </row>
    <row r="1102" spans="1:2" ht="12.75">
      <c r="A1102" s="179"/>
      <c r="B1102" s="6"/>
    </row>
    <row r="1103" spans="1:2" ht="12.75">
      <c r="A1103" s="180"/>
      <c r="B1103" s="8"/>
    </row>
    <row r="1105" spans="1:2" ht="12.75">
      <c r="A1105" s="178"/>
      <c r="B1105" s="1"/>
    </row>
    <row r="1107" spans="1:2" ht="12.75">
      <c r="A1107" s="178"/>
      <c r="B1107" s="1"/>
    </row>
    <row r="1109" spans="1:2" ht="12.75">
      <c r="A1109" s="179"/>
      <c r="B1109" s="6"/>
    </row>
    <row r="1110" spans="1:2" ht="12.75">
      <c r="A1110" s="180"/>
      <c r="B1110" s="8"/>
    </row>
    <row r="1112" spans="1:2" ht="12.75">
      <c r="A1112" s="178"/>
      <c r="B1112" s="1"/>
    </row>
    <row r="1114" spans="1:2" ht="12.75">
      <c r="A1114" s="178"/>
      <c r="B1114" s="1"/>
    </row>
    <row r="1116" spans="1:2" ht="12.75">
      <c r="A1116" s="179"/>
      <c r="B1116" s="6"/>
    </row>
    <row r="1117" spans="1:2" ht="12.75">
      <c r="A1117" s="180"/>
      <c r="B1117" s="8"/>
    </row>
    <row r="1118" spans="1:2" ht="12.75">
      <c r="A1118" s="180"/>
      <c r="B1118" s="8"/>
    </row>
    <row r="1119" spans="1:2" ht="12.75">
      <c r="A1119" s="180"/>
      <c r="B1119" s="8"/>
    </row>
    <row r="1120" spans="1:2" ht="12.75">
      <c r="A1120" s="180"/>
      <c r="B1120" s="8"/>
    </row>
    <row r="1121" spans="1:2" ht="12.75">
      <c r="A1121" s="180"/>
      <c r="B1121" s="8"/>
    </row>
    <row r="1123" spans="1:2" ht="12.75">
      <c r="A1123" s="178"/>
      <c r="B1123" s="1"/>
    </row>
    <row r="1125" spans="1:2" ht="12.75">
      <c r="A1125" s="178"/>
      <c r="B1125" s="1"/>
    </row>
    <row r="1127" spans="1:2" ht="12.75">
      <c r="A1127" s="179"/>
      <c r="B1127" s="6"/>
    </row>
    <row r="1128" spans="1:2" ht="12.75">
      <c r="A1128" s="180"/>
      <c r="B1128" s="8"/>
    </row>
    <row r="1129" spans="1:2" ht="12.75">
      <c r="A1129" s="180"/>
      <c r="B1129" s="8"/>
    </row>
    <row r="1131" spans="1:2" ht="12.75">
      <c r="A1131" s="178"/>
      <c r="B1131" s="1"/>
    </row>
    <row r="1133" spans="1:2" ht="12.75">
      <c r="A1133" s="178"/>
      <c r="B1133" s="1"/>
    </row>
    <row r="1135" spans="1:2" ht="12.75">
      <c r="A1135" s="179"/>
      <c r="B1135" s="6"/>
    </row>
    <row r="1136" spans="1:2" ht="12.75">
      <c r="A1136" s="180"/>
      <c r="B1136" s="8"/>
    </row>
    <row r="1137" spans="1:2" ht="12.75">
      <c r="A1137" s="180"/>
      <c r="B1137" s="8"/>
    </row>
    <row r="1139" spans="1:2" ht="12.75">
      <c r="A1139" s="178"/>
      <c r="B1139" s="1"/>
    </row>
    <row r="1141" spans="1:2" ht="12.75">
      <c r="A1141" s="178"/>
      <c r="B1141" s="1"/>
    </row>
    <row r="1143" spans="1:2" ht="12.75">
      <c r="A1143" s="179"/>
      <c r="B1143" s="6"/>
    </row>
    <row r="1144" spans="1:2" ht="12.75">
      <c r="A1144" s="180"/>
      <c r="B1144" s="8"/>
    </row>
    <row r="1145" spans="1:2" ht="12.75">
      <c r="A1145" s="180"/>
      <c r="B1145" s="8"/>
    </row>
    <row r="1146" spans="1:2" ht="12.75">
      <c r="A1146" s="180"/>
      <c r="B1146" s="8"/>
    </row>
    <row r="1147" spans="1:2" ht="12.75">
      <c r="A1147" s="180"/>
      <c r="B1147" s="8"/>
    </row>
    <row r="1148" spans="1:2" ht="12.75">
      <c r="A1148" s="180"/>
      <c r="B1148" s="8"/>
    </row>
    <row r="1149" spans="1:2" ht="12.75">
      <c r="A1149" s="180"/>
      <c r="B1149" s="8"/>
    </row>
    <row r="1150" spans="1:2" ht="12.75">
      <c r="A1150" s="180"/>
      <c r="B1150" s="8"/>
    </row>
    <row r="1151" spans="1:2" ht="12.75">
      <c r="A1151" s="180"/>
      <c r="B1151" s="8"/>
    </row>
    <row r="1152" spans="1:2" ht="12.75">
      <c r="A1152" s="180"/>
      <c r="B1152" s="8"/>
    </row>
    <row r="1153" spans="1:2" ht="12.75">
      <c r="A1153" s="180"/>
      <c r="B1153" s="8"/>
    </row>
    <row r="1155" spans="1:2" ht="12.75">
      <c r="A1155" s="178"/>
      <c r="B1155" s="1"/>
    </row>
    <row r="1157" spans="1:2" ht="12.75">
      <c r="A1157" s="178"/>
      <c r="B1157" s="1"/>
    </row>
    <row r="1159" spans="1:2" ht="12.75">
      <c r="A1159" s="179"/>
      <c r="B1159" s="6"/>
    </row>
    <row r="1160" spans="1:2" ht="12.75">
      <c r="A1160" s="180"/>
      <c r="B1160" s="8"/>
    </row>
    <row r="1161" spans="1:2" ht="12.75">
      <c r="A1161" s="180"/>
      <c r="B1161" s="8"/>
    </row>
    <row r="1162" spans="1:2" ht="12.75">
      <c r="A1162" s="180"/>
      <c r="B1162" s="8"/>
    </row>
    <row r="1163" spans="1:2" ht="12.75">
      <c r="A1163" s="180"/>
      <c r="B1163" s="8"/>
    </row>
    <row r="1164" spans="1:2" ht="12.75">
      <c r="A1164" s="180"/>
      <c r="B1164" s="8"/>
    </row>
    <row r="1165" spans="1:2" ht="12.75">
      <c r="A1165" s="180"/>
      <c r="B1165" s="8"/>
    </row>
    <row r="1167" spans="1:2" ht="12.75">
      <c r="A1167" s="178"/>
      <c r="B1167" s="1"/>
    </row>
    <row r="1169" spans="1:2" ht="12.75">
      <c r="A1169" s="178"/>
      <c r="B1169" s="1"/>
    </row>
    <row r="1171" spans="1:2" ht="12.75">
      <c r="A1171" s="179"/>
      <c r="B1171" s="6"/>
    </row>
    <row r="1172" spans="1:2" ht="12.75">
      <c r="A1172" s="180"/>
      <c r="B1172" s="8"/>
    </row>
    <row r="1173" spans="1:2" ht="12.75">
      <c r="A1173" s="180"/>
      <c r="B1173" s="8"/>
    </row>
    <row r="1174" spans="1:2" ht="12.75">
      <c r="A1174" s="180"/>
      <c r="B1174" s="8"/>
    </row>
    <row r="1177" spans="1:2" ht="12.75">
      <c r="A1177" s="178"/>
      <c r="B1177" s="1"/>
    </row>
    <row r="1179" spans="1:2" ht="12.75">
      <c r="A1179" s="178"/>
      <c r="B1179" s="1"/>
    </row>
    <row r="1181" spans="1:2" ht="12.75">
      <c r="A1181" s="179"/>
      <c r="B1181" s="6"/>
    </row>
    <row r="1182" spans="1:2" ht="12.75">
      <c r="A1182" s="180"/>
      <c r="B1182" s="8"/>
    </row>
    <row r="1184" spans="1:2" ht="12.75">
      <c r="A1184" s="178"/>
      <c r="B1184" s="1"/>
    </row>
    <row r="1186" spans="1:2" ht="12.75">
      <c r="A1186" s="178"/>
      <c r="B1186" s="1"/>
    </row>
    <row r="1188" spans="1:2" ht="12.75">
      <c r="A1188" s="179"/>
      <c r="B1188" s="6"/>
    </row>
    <row r="1189" spans="1:2" ht="12.75">
      <c r="A1189" s="180"/>
      <c r="B1189" s="8"/>
    </row>
    <row r="1190" spans="1:2" ht="12.75">
      <c r="A1190" s="180"/>
      <c r="B1190" s="8"/>
    </row>
    <row r="1192" spans="1:2" ht="12.75">
      <c r="A1192" s="178"/>
      <c r="B1192" s="1"/>
    </row>
    <row r="1194" spans="1:2" ht="12.75">
      <c r="A1194" s="178"/>
      <c r="B1194" s="1"/>
    </row>
    <row r="1196" spans="1:2" ht="12.75">
      <c r="A1196" s="179"/>
      <c r="B1196" s="6"/>
    </row>
    <row r="1197" spans="1:2" ht="12.75">
      <c r="A1197" s="180"/>
      <c r="B1197" s="8"/>
    </row>
    <row r="1198" spans="1:2" ht="12.75">
      <c r="A1198" s="180"/>
      <c r="B1198" s="8"/>
    </row>
    <row r="1199" spans="1:2" ht="12.75">
      <c r="A1199" s="180"/>
      <c r="B1199" s="8"/>
    </row>
    <row r="1200" spans="1:2" ht="12.75">
      <c r="A1200" s="180"/>
      <c r="B1200" s="8"/>
    </row>
    <row r="1201" spans="1:2" ht="12.75">
      <c r="A1201" s="180"/>
      <c r="B1201" s="8"/>
    </row>
    <row r="1202" spans="1:2" ht="12.75">
      <c r="A1202" s="180"/>
      <c r="B1202" s="8"/>
    </row>
    <row r="1203" spans="1:2" ht="12.75">
      <c r="A1203" s="180"/>
      <c r="B1203" s="8"/>
    </row>
    <row r="1204" spans="1:2" ht="12.75">
      <c r="A1204" s="180"/>
      <c r="B1204" s="8"/>
    </row>
    <row r="1205" spans="1:2" ht="12.75">
      <c r="A1205" s="180"/>
      <c r="B1205" s="8"/>
    </row>
    <row r="1206" spans="1:2" ht="12.75">
      <c r="A1206" s="180"/>
      <c r="B1206" s="8"/>
    </row>
    <row r="1207" spans="1:2" ht="12.75">
      <c r="A1207" s="180"/>
      <c r="B1207" s="8"/>
    </row>
    <row r="1210" spans="1:2" ht="12.75">
      <c r="A1210" s="178"/>
      <c r="B1210" s="1"/>
    </row>
    <row r="1212" spans="1:2" ht="12.75">
      <c r="A1212" s="178"/>
      <c r="B1212" s="1"/>
    </row>
  </sheetData>
  <sheetProtection/>
  <mergeCells count="1">
    <mergeCell ref="A1:E1"/>
  </mergeCells>
  <printOptions horizontalCentered="1"/>
  <pageMargins left="0.2362204724409449" right="0.2362204724409449" top="0.6299212598425197" bottom="0.62" header="0.5118110236220472" footer="0.28"/>
  <pageSetup firstPageNumber="497" useFirstPageNumber="1"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Snježana Kotaran Brekalo</dc:creator>
  <cp:keywords/>
  <dc:description/>
  <cp:lastModifiedBy>mfkor</cp:lastModifiedBy>
  <cp:lastPrinted>2012-08-30T13:25:47Z</cp:lastPrinted>
  <dcterms:created xsi:type="dcterms:W3CDTF">2001-11-29T15:00:47Z</dcterms:created>
  <dcterms:modified xsi:type="dcterms:W3CDTF">2012-08-30T13:26:00Z</dcterms:modified>
  <cp:category/>
  <cp:version/>
  <cp:contentType/>
  <cp:contentStatus/>
</cp:coreProperties>
</file>